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00" windowWidth="11280" windowHeight="6045" activeTab="1"/>
  </bookViews>
  <sheets>
    <sheet name="Mladší žáci" sheetId="1" r:id="rId1"/>
    <sheet name="Starší žáci" sheetId="3" r:id="rId2"/>
  </sheets>
  <calcPr calcId="125725" iterateDelta="1E-4"/>
</workbook>
</file>

<file path=xl/calcChain.xml><?xml version="1.0" encoding="utf-8"?>
<calcChain xmlns="http://schemas.openxmlformats.org/spreadsheetml/2006/main">
  <c r="O36" i="1"/>
  <c r="O35"/>
  <c r="O34"/>
  <c r="S34"/>
  <c r="K34"/>
  <c r="G34"/>
  <c r="M31" i="3"/>
  <c r="K31"/>
  <c r="G31"/>
  <c r="M30"/>
  <c r="K30"/>
  <c r="G30"/>
  <c r="L30" s="1"/>
  <c r="K29"/>
  <c r="G29"/>
  <c r="K28"/>
  <c r="G28"/>
  <c r="S36" i="1"/>
  <c r="S35"/>
  <c r="S33"/>
  <c r="O18"/>
  <c r="O19"/>
  <c r="O20"/>
  <c r="O21"/>
  <c r="S31"/>
  <c r="O31"/>
  <c r="T31" s="1"/>
  <c r="U31" s="1"/>
  <c r="K31"/>
  <c r="G31"/>
  <c r="S30"/>
  <c r="O30"/>
  <c r="K30"/>
  <c r="G30"/>
  <c r="S29"/>
  <c r="O29"/>
  <c r="K29"/>
  <c r="G29"/>
  <c r="S28"/>
  <c r="O28"/>
  <c r="T28" s="1"/>
  <c r="U28" s="1"/>
  <c r="K28"/>
  <c r="G28"/>
  <c r="K21"/>
  <c r="K26"/>
  <c r="K16"/>
  <c r="S26"/>
  <c r="O26"/>
  <c r="G26"/>
  <c r="S25"/>
  <c r="O25"/>
  <c r="K25"/>
  <c r="G25"/>
  <c r="S24"/>
  <c r="O24"/>
  <c r="K24"/>
  <c r="G24"/>
  <c r="S23"/>
  <c r="O23"/>
  <c r="K23"/>
  <c r="G23"/>
  <c r="S21"/>
  <c r="G21"/>
  <c r="S20"/>
  <c r="K20"/>
  <c r="G20"/>
  <c r="S19"/>
  <c r="K19"/>
  <c r="G19"/>
  <c r="S18"/>
  <c r="K18"/>
  <c r="G18"/>
  <c r="K35"/>
  <c r="G35"/>
  <c r="O33"/>
  <c r="K33"/>
  <c r="G33"/>
  <c r="S16"/>
  <c r="O16"/>
  <c r="G16"/>
  <c r="L31" i="3" l="1"/>
  <c r="L29"/>
  <c r="M29" s="1"/>
  <c r="T34" i="1"/>
  <c r="V34"/>
  <c r="U34"/>
  <c r="T30"/>
  <c r="U30" s="1"/>
  <c r="T29"/>
  <c r="U29" s="1"/>
  <c r="L28" i="3"/>
  <c r="M28" s="1"/>
  <c r="V28" i="1"/>
  <c r="V29"/>
  <c r="V31"/>
  <c r="T21"/>
  <c r="U21" s="1"/>
  <c r="T19"/>
  <c r="U19" s="1"/>
  <c r="T33"/>
  <c r="V19"/>
  <c r="T16"/>
  <c r="T35"/>
  <c r="V35" s="1"/>
  <c r="T26"/>
  <c r="V26" s="1"/>
  <c r="T25"/>
  <c r="V25" s="1"/>
  <c r="T24"/>
  <c r="V24" s="1"/>
  <c r="T23"/>
  <c r="V23" s="1"/>
  <c r="T20"/>
  <c r="V20" s="1"/>
  <c r="T18"/>
  <c r="V18" s="1"/>
  <c r="K15" i="3"/>
  <c r="G15"/>
  <c r="S10" i="1"/>
  <c r="O10"/>
  <c r="K10"/>
  <c r="G10"/>
  <c r="S9"/>
  <c r="O9"/>
  <c r="K9"/>
  <c r="G9"/>
  <c r="G26" i="3"/>
  <c r="K8" i="1"/>
  <c r="G8"/>
  <c r="O11"/>
  <c r="O8"/>
  <c r="K23" i="3"/>
  <c r="K18"/>
  <c r="K13"/>
  <c r="K14"/>
  <c r="K26"/>
  <c r="K25"/>
  <c r="G25"/>
  <c r="K24"/>
  <c r="G24"/>
  <c r="G23"/>
  <c r="S42" i="1"/>
  <c r="O42"/>
  <c r="K42"/>
  <c r="G42"/>
  <c r="S40"/>
  <c r="O40"/>
  <c r="K40"/>
  <c r="G40"/>
  <c r="S39"/>
  <c r="O39"/>
  <c r="K39"/>
  <c r="G39"/>
  <c r="S38"/>
  <c r="O38"/>
  <c r="K38"/>
  <c r="G38"/>
  <c r="K36"/>
  <c r="G36"/>
  <c r="K21" i="3"/>
  <c r="G21"/>
  <c r="K20"/>
  <c r="G20"/>
  <c r="K19"/>
  <c r="G19"/>
  <c r="G18"/>
  <c r="K16"/>
  <c r="G16"/>
  <c r="G14"/>
  <c r="G13"/>
  <c r="K8"/>
  <c r="S11" i="1"/>
  <c r="K11"/>
  <c r="G11"/>
  <c r="S8"/>
  <c r="S15"/>
  <c r="O15"/>
  <c r="K15"/>
  <c r="G15"/>
  <c r="S14"/>
  <c r="O14"/>
  <c r="K14"/>
  <c r="G14"/>
  <c r="S13"/>
  <c r="O13"/>
  <c r="K13"/>
  <c r="G13"/>
  <c r="G8" i="3"/>
  <c r="G9"/>
  <c r="K9"/>
  <c r="G10"/>
  <c r="K10"/>
  <c r="G11"/>
  <c r="K11"/>
  <c r="V30" i="1" l="1"/>
  <c r="V21"/>
  <c r="W17" s="1"/>
  <c r="W27"/>
  <c r="U26"/>
  <c r="U35"/>
  <c r="U23"/>
  <c r="U18"/>
  <c r="U20"/>
  <c r="V33"/>
  <c r="U33"/>
  <c r="V16"/>
  <c r="U16"/>
  <c r="W22"/>
  <c r="U25"/>
  <c r="U24"/>
  <c r="T42"/>
  <c r="U42" s="1"/>
  <c r="T11"/>
  <c r="V11" s="1"/>
  <c r="T10"/>
  <c r="L15" i="3"/>
  <c r="M15" s="1"/>
  <c r="T40" i="1"/>
  <c r="V40" s="1"/>
  <c r="T9"/>
  <c r="T8"/>
  <c r="V8" s="1"/>
  <c r="T39"/>
  <c r="T38"/>
  <c r="V38" s="1"/>
  <c r="L16" i="3"/>
  <c r="M16" s="1"/>
  <c r="L14"/>
  <c r="M14" s="1"/>
  <c r="L13"/>
  <c r="M13" s="1"/>
  <c r="L11"/>
  <c r="M11" s="1"/>
  <c r="L10"/>
  <c r="M10" s="1"/>
  <c r="L9"/>
  <c r="M9" s="1"/>
  <c r="L21"/>
  <c r="M21" s="1"/>
  <c r="L24"/>
  <c r="M24" s="1"/>
  <c r="L25"/>
  <c r="M25" s="1"/>
  <c r="L26"/>
  <c r="M26" s="1"/>
  <c r="L23"/>
  <c r="M23" s="1"/>
  <c r="U39" i="1"/>
  <c r="V39"/>
  <c r="V42"/>
  <c r="T36"/>
  <c r="U36" s="1"/>
  <c r="T14"/>
  <c r="U14" s="1"/>
  <c r="T13"/>
  <c r="V13" s="1"/>
  <c r="L8" i="3"/>
  <c r="M8" s="1"/>
  <c r="T15" i="1"/>
  <c r="U8"/>
  <c r="L18" i="3"/>
  <c r="M18" s="1"/>
  <c r="L19"/>
  <c r="M19" s="1"/>
  <c r="L20"/>
  <c r="M20" s="1"/>
  <c r="U13" i="1" l="1"/>
  <c r="V36"/>
  <c r="U15"/>
  <c r="V15"/>
  <c r="U10"/>
  <c r="V10"/>
  <c r="U9"/>
  <c r="V9"/>
  <c r="V14"/>
  <c r="U40"/>
  <c r="U38"/>
  <c r="N7" i="3"/>
  <c r="W37" i="1"/>
  <c r="N17" i="3"/>
  <c r="N22"/>
  <c r="U11" i="1"/>
  <c r="N12" i="3"/>
  <c r="O22" l="1"/>
  <c r="O17"/>
  <c r="W12" i="1"/>
  <c r="O12" i="3"/>
  <c r="O7"/>
  <c r="W7" i="1"/>
  <c r="X27" l="1"/>
  <c r="X7"/>
  <c r="X12"/>
  <c r="X17"/>
  <c r="X22"/>
  <c r="X37"/>
</calcChain>
</file>

<file path=xl/sharedStrings.xml><?xml version="1.0" encoding="utf-8"?>
<sst xmlns="http://schemas.openxmlformats.org/spreadsheetml/2006/main" count="111" uniqueCount="69">
  <si>
    <t xml:space="preserve">    Český svaz vzpírání</t>
  </si>
  <si>
    <t>Těl.hm.</t>
  </si>
  <si>
    <t>Jméno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</si>
  <si>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</si>
  <si>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</si>
  <si>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</si>
  <si>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</si>
  <si>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</si>
  <si>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</si>
  <si>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</si>
  <si>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</si>
  <si>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</si>
  <si>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</si>
  <si>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Trojskok</t>
  </si>
  <si>
    <t>Hod</t>
  </si>
  <si>
    <t>Těl.</t>
  </si>
  <si>
    <t>hm.</t>
  </si>
  <si>
    <t>nar.</t>
  </si>
  <si>
    <t>Roč.</t>
  </si>
  <si>
    <t>Celkem</t>
  </si>
  <si>
    <t>body</t>
  </si>
  <si>
    <t>MIMO SOUTĚŽ</t>
  </si>
  <si>
    <t xml:space="preserve">1. kolo ligy mladších žáků - sk. C </t>
  </si>
  <si>
    <t>Místo konání: Holešov</t>
  </si>
  <si>
    <t>Termím: 3. 2. 2018</t>
  </si>
  <si>
    <t>1. kolo ligy starších žáků - sk. -C-.</t>
  </si>
  <si>
    <t>Termín: 3. 2. 2018</t>
  </si>
  <si>
    <t>Zapalač Ondřej</t>
  </si>
  <si>
    <t>Ráček Jakub</t>
  </si>
  <si>
    <t>SOKOL NOVÝ HROZENKOV</t>
  </si>
  <si>
    <t>Píšek Jakub</t>
  </si>
  <si>
    <t>Pace Daniel Roberto</t>
  </si>
  <si>
    <t>SOKOL JS ZLÍN 5</t>
  </si>
  <si>
    <t>Janek Ondřej</t>
  </si>
  <si>
    <t>Janek Lukáš</t>
  </si>
  <si>
    <t>Livora Tadeáš</t>
  </si>
  <si>
    <t>SOKOL JS ZLÍN 5 - "A"</t>
  </si>
  <si>
    <t>SOKOL JS ZLÍN 5 - "B"</t>
  </si>
  <si>
    <t>Vychopeň Petr</t>
  </si>
  <si>
    <t>Mihal František</t>
  </si>
  <si>
    <t>Navrátil Vojtěch</t>
  </si>
  <si>
    <t>Frohlich Tomáš</t>
  </si>
  <si>
    <t>Lohinský jiří</t>
  </si>
  <si>
    <t>Kocháň Ondřej</t>
  </si>
  <si>
    <t>Podškubka Tomáš</t>
  </si>
  <si>
    <t>Pompa Lukáš</t>
  </si>
  <si>
    <t>TJ HOLEŠOV</t>
  </si>
  <si>
    <t>Šimčík Vojtěch</t>
  </si>
  <si>
    <t>TJ SOUZ BOSKOVICE</t>
  </si>
  <si>
    <t>Písařík Michal</t>
  </si>
  <si>
    <t>-</t>
  </si>
  <si>
    <t>Martínek David</t>
  </si>
  <si>
    <t>Blaha Roman</t>
  </si>
  <si>
    <t>Komárek Dominik</t>
  </si>
  <si>
    <t>Prchal Petr</t>
  </si>
  <si>
    <r>
      <t xml:space="preserve">Vrchní rozhodčí: </t>
    </r>
    <r>
      <rPr>
        <sz val="14"/>
        <rFont val="Arial"/>
        <family val="2"/>
        <charset val="238"/>
      </rPr>
      <t>Vladislav Doležel</t>
    </r>
  </si>
  <si>
    <r>
      <t xml:space="preserve">Vrchní rozhodčí: </t>
    </r>
    <r>
      <rPr>
        <sz val="14"/>
        <color indexed="8"/>
        <rFont val="Arial"/>
        <family val="2"/>
        <charset val="238"/>
      </rPr>
      <t>Vladislav Doležel</t>
    </r>
  </si>
  <si>
    <t>VZPÍRÁNÍ HANÁ</t>
  </si>
  <si>
    <t>Velš Jaroslav</t>
  </si>
  <si>
    <t>Stratil Tomáš</t>
  </si>
  <si>
    <t>Stratil Ladislav</t>
  </si>
  <si>
    <t>Dobrý Jan</t>
  </si>
  <si>
    <t>Šemnický Václav</t>
  </si>
  <si>
    <t>Vrba Tobiáš</t>
  </si>
  <si>
    <t>Doleželová Terezie</t>
  </si>
  <si>
    <t>Kolář David</t>
  </si>
  <si>
    <t>Skopal Tadeáš</t>
  </si>
  <si>
    <r>
      <t xml:space="preserve">Rozhodčí: </t>
    </r>
    <r>
      <rPr>
        <sz val="14"/>
        <rFont val="Arial"/>
        <family val="2"/>
        <charset val="238"/>
      </rPr>
      <t>Daniel Kolář, Pavel Jančík, Dominik Šesták, Jarmila Kaláčová, Ivana Tomalová, Albert Rýc</t>
    </r>
  </si>
  <si>
    <r>
      <t xml:space="preserve">Rozhodčí: </t>
    </r>
    <r>
      <rPr>
        <sz val="14"/>
        <rFont val="Arial"/>
        <family val="2"/>
        <charset val="238"/>
      </rPr>
      <t>Daniel Kolář ml., Pavel Jančík, Dominik Šesták, Jarmila Kaláčová, Ivana Tomalová, Albert Rýc</t>
    </r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</si>
</sst>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0"/>
    <numFmt numFmtId="166" formatCode="0_ ;[Red]\-0\ "/>
  </numFmts>
  <fonts count="17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4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1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0"/>
      </left>
      <right style="thin">
        <color indexed="0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0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0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thin">
        <color indexed="0"/>
      </top>
      <bottom/>
      <diagonal/>
    </border>
    <border>
      <left style="medium">
        <color indexed="8"/>
      </left>
      <right style="medium">
        <color indexed="8"/>
      </right>
      <top style="hair">
        <color indexed="64"/>
      </top>
      <bottom/>
      <diagonal/>
    </border>
    <border>
      <left style="thin">
        <color indexed="0"/>
      </left>
      <right style="thin">
        <color indexed="0"/>
      </right>
      <top style="hair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0"/>
      </left>
      <right style="thin">
        <color indexed="0"/>
      </right>
      <top/>
      <bottom style="hair">
        <color indexed="8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ck">
        <color indexed="8"/>
      </left>
      <right style="thick">
        <color indexed="64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64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64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64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64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64"/>
      </bottom>
      <diagonal/>
    </border>
    <border>
      <left style="thick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64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64"/>
      </right>
      <top style="medium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hair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thick">
        <color indexed="8"/>
      </bottom>
      <diagonal/>
    </border>
    <border>
      <left style="medium">
        <color indexed="64"/>
      </left>
      <right style="thick">
        <color indexed="64"/>
      </right>
      <top style="hair">
        <color indexed="8"/>
      </top>
      <bottom style="thick">
        <color indexed="8"/>
      </bottom>
      <diagonal/>
    </border>
    <border>
      <left style="medium">
        <color indexed="64"/>
      </left>
      <right/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/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thick">
        <color indexed="64"/>
      </right>
      <top style="medium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medium">
        <color indexed="8"/>
      </top>
      <bottom style="hair">
        <color indexed="8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medium">
        <color indexed="8"/>
      </top>
      <bottom style="hair">
        <color indexed="8"/>
      </bottom>
      <diagonal/>
    </border>
    <border>
      <left style="thick">
        <color indexed="64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ck">
        <color indexed="64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</borders>
  <cellStyleXfs count="2">
    <xf numFmtId="0" fontId="0" fillId="0" borderId="0"/>
    <xf numFmtId="0" fontId="9" fillId="0" borderId="0"/>
  </cellStyleXfs>
  <cellXfs count="407">
    <xf numFmtId="0" fontId="0" fillId="0" borderId="0" xfId="0"/>
    <xf numFmtId="164" fontId="0" fillId="0" borderId="0" xfId="0" applyNumberFormat="1"/>
    <xf numFmtId="0" fontId="2" fillId="0" borderId="2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66" fontId="9" fillId="0" borderId="15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165" fontId="2" fillId="0" borderId="18" xfId="0" applyNumberFormat="1" applyFont="1" applyBorder="1" applyAlignment="1">
      <alignment horizontal="right"/>
    </xf>
    <xf numFmtId="1" fontId="4" fillId="0" borderId="19" xfId="0" applyNumberFormat="1" applyFont="1" applyBorder="1" applyAlignment="1">
      <alignment horizontal="center"/>
    </xf>
    <xf numFmtId="0" fontId="9" fillId="0" borderId="0" xfId="1"/>
    <xf numFmtId="164" fontId="9" fillId="0" borderId="0" xfId="1" applyNumberFormat="1"/>
    <xf numFmtId="1" fontId="2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5" xfId="1" applyNumberFormat="1" applyFont="1" applyBorder="1" applyAlignment="1">
      <alignment horizontal="right"/>
    </xf>
    <xf numFmtId="2" fontId="2" fillId="0" borderId="21" xfId="1" applyNumberFormat="1" applyFont="1" applyBorder="1" applyAlignment="1">
      <alignment horizontal="right"/>
    </xf>
    <xf numFmtId="0" fontId="2" fillId="0" borderId="4" xfId="1" applyFont="1" applyBorder="1" applyAlignment="1">
      <alignment horizontal="left"/>
    </xf>
    <xf numFmtId="1" fontId="2" fillId="0" borderId="22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0" fontId="9" fillId="0" borderId="0" xfId="1" applyFill="1"/>
    <xf numFmtId="0" fontId="0" fillId="0" borderId="0" xfId="0" applyFill="1"/>
    <xf numFmtId="1" fontId="3" fillId="0" borderId="16" xfId="1" applyNumberFormat="1" applyFont="1" applyBorder="1" applyAlignment="1">
      <alignment horizontal="center"/>
    </xf>
    <xf numFmtId="1" fontId="3" fillId="0" borderId="19" xfId="1" applyNumberFormat="1" applyFont="1" applyBorder="1" applyAlignment="1">
      <alignment horizontal="center"/>
    </xf>
    <xf numFmtId="1" fontId="3" fillId="0" borderId="23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36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3" fillId="0" borderId="39" xfId="1" applyFont="1" applyBorder="1" applyAlignment="1">
      <alignment horizontal="center"/>
    </xf>
    <xf numFmtId="0" fontId="3" fillId="0" borderId="40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2" fillId="0" borderId="42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165" fontId="3" fillId="0" borderId="17" xfId="0" applyNumberFormat="1" applyFont="1" applyBorder="1" applyAlignment="1">
      <alignment horizontal="right"/>
    </xf>
    <xf numFmtId="0" fontId="4" fillId="0" borderId="45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/>
    </xf>
    <xf numFmtId="1" fontId="4" fillId="0" borderId="54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center"/>
    </xf>
    <xf numFmtId="0" fontId="9" fillId="0" borderId="55" xfId="0" applyFont="1" applyFill="1" applyBorder="1" applyAlignment="1">
      <alignment horizontal="left"/>
    </xf>
    <xf numFmtId="0" fontId="2" fillId="0" borderId="56" xfId="0" applyFont="1" applyBorder="1" applyAlignment="1">
      <alignment horizontal="center"/>
    </xf>
    <xf numFmtId="166" fontId="9" fillId="0" borderId="57" xfId="0" applyNumberFormat="1" applyFont="1" applyBorder="1" applyAlignment="1">
      <alignment horizontal="center" vertical="center"/>
    </xf>
    <xf numFmtId="166" fontId="9" fillId="0" borderId="55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166" fontId="9" fillId="0" borderId="59" xfId="0" applyNumberFormat="1" applyFont="1" applyBorder="1" applyAlignment="1">
      <alignment horizontal="center" vertical="center"/>
    </xf>
    <xf numFmtId="166" fontId="9" fillId="0" borderId="4" xfId="0" applyNumberFormat="1" applyFont="1" applyBorder="1" applyAlignment="1">
      <alignment horizontal="center" vertical="center"/>
    </xf>
    <xf numFmtId="0" fontId="1" fillId="0" borderId="60" xfId="0" applyFont="1" applyFill="1" applyBorder="1" applyAlignment="1">
      <alignment horizontal="center"/>
    </xf>
    <xf numFmtId="1" fontId="4" fillId="0" borderId="60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right"/>
    </xf>
    <xf numFmtId="0" fontId="1" fillId="0" borderId="60" xfId="0" applyFont="1" applyBorder="1" applyAlignment="1">
      <alignment horizontal="center" vertical="center"/>
    </xf>
    <xf numFmtId="165" fontId="11" fillId="2" borderId="63" xfId="0" applyNumberFormat="1" applyFont="1" applyFill="1" applyBorder="1" applyAlignment="1">
      <alignment horizontal="right"/>
    </xf>
    <xf numFmtId="166" fontId="2" fillId="0" borderId="21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6" fontId="4" fillId="0" borderId="60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166" fontId="2" fillId="0" borderId="3" xfId="0" quotePrefix="1" applyNumberFormat="1" applyFont="1" applyBorder="1" applyAlignment="1">
      <alignment horizontal="center"/>
    </xf>
    <xf numFmtId="166" fontId="2" fillId="0" borderId="31" xfId="0" applyNumberFormat="1" applyFont="1" applyBorder="1" applyAlignment="1">
      <alignment horizontal="center"/>
    </xf>
    <xf numFmtId="166" fontId="2" fillId="0" borderId="32" xfId="0" applyNumberFormat="1" applyFont="1" applyBorder="1" applyAlignment="1">
      <alignment horizontal="center"/>
    </xf>
    <xf numFmtId="166" fontId="2" fillId="0" borderId="65" xfId="0" applyNumberFormat="1" applyFont="1" applyBorder="1" applyAlignment="1">
      <alignment horizontal="center"/>
    </xf>
    <xf numFmtId="166" fontId="2" fillId="0" borderId="65" xfId="0" quotePrefix="1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" fontId="2" fillId="0" borderId="16" xfId="1" applyNumberFormat="1" applyFont="1" applyBorder="1" applyAlignment="1">
      <alignment horizontal="center"/>
    </xf>
    <xf numFmtId="165" fontId="2" fillId="0" borderId="66" xfId="1" applyNumberFormat="1" applyFont="1" applyBorder="1" applyAlignment="1">
      <alignment horizontal="right"/>
    </xf>
    <xf numFmtId="0" fontId="1" fillId="0" borderId="68" xfId="0" applyFont="1" applyBorder="1" applyAlignment="1">
      <alignment horizontal="center" vertical="center"/>
    </xf>
    <xf numFmtId="166" fontId="2" fillId="0" borderId="25" xfId="0" applyNumberFormat="1" applyFont="1" applyBorder="1" applyAlignment="1">
      <alignment horizontal="center"/>
    </xf>
    <xf numFmtId="166" fontId="2" fillId="0" borderId="26" xfId="0" applyNumberFormat="1" applyFont="1" applyBorder="1" applyAlignment="1">
      <alignment horizontal="center"/>
    </xf>
    <xf numFmtId="166" fontId="2" fillId="0" borderId="28" xfId="0" applyNumberFormat="1" applyFont="1" applyBorder="1" applyAlignment="1">
      <alignment horizontal="center"/>
    </xf>
    <xf numFmtId="166" fontId="4" fillId="0" borderId="27" xfId="0" applyNumberFormat="1" applyFont="1" applyBorder="1" applyAlignment="1">
      <alignment horizontal="center"/>
    </xf>
    <xf numFmtId="166" fontId="2" fillId="0" borderId="28" xfId="0" quotePrefix="1" applyNumberFormat="1" applyFont="1" applyBorder="1" applyAlignment="1">
      <alignment horizontal="center"/>
    </xf>
    <xf numFmtId="165" fontId="2" fillId="0" borderId="69" xfId="0" applyNumberFormat="1" applyFont="1" applyBorder="1" applyAlignment="1">
      <alignment horizontal="right"/>
    </xf>
    <xf numFmtId="2" fontId="2" fillId="0" borderId="71" xfId="1" applyNumberFormat="1" applyFont="1" applyBorder="1" applyAlignment="1">
      <alignment horizontal="right"/>
    </xf>
    <xf numFmtId="0" fontId="2" fillId="0" borderId="44" xfId="1" applyFont="1" applyBorder="1" applyAlignment="1">
      <alignment horizontal="left"/>
    </xf>
    <xf numFmtId="0" fontId="2" fillId="0" borderId="43" xfId="1" applyFont="1" applyBorder="1" applyAlignment="1">
      <alignment horizontal="center"/>
    </xf>
    <xf numFmtId="1" fontId="2" fillId="0" borderId="70" xfId="1" applyNumberFormat="1" applyFont="1" applyBorder="1" applyAlignment="1">
      <alignment horizontal="center"/>
    </xf>
    <xf numFmtId="1" fontId="2" fillId="0" borderId="71" xfId="1" applyNumberFormat="1" applyFont="1" applyBorder="1" applyAlignment="1">
      <alignment horizontal="center"/>
    </xf>
    <xf numFmtId="1" fontId="2" fillId="0" borderId="44" xfId="1" applyNumberFormat="1" applyFont="1" applyBorder="1" applyAlignment="1">
      <alignment horizontal="center"/>
    </xf>
    <xf numFmtId="1" fontId="2" fillId="0" borderId="70" xfId="1" quotePrefix="1" applyNumberFormat="1" applyFont="1" applyBorder="1" applyAlignment="1">
      <alignment horizontal="center"/>
    </xf>
    <xf numFmtId="1" fontId="3" fillId="0" borderId="72" xfId="1" applyNumberFormat="1" applyFont="1" applyBorder="1" applyAlignment="1">
      <alignment horizontal="center"/>
    </xf>
    <xf numFmtId="165" fontId="11" fillId="2" borderId="20" xfId="1" applyNumberFormat="1" applyFont="1" applyFill="1" applyBorder="1" applyAlignment="1">
      <alignment horizontal="right" vertical="center"/>
    </xf>
    <xf numFmtId="0" fontId="2" fillId="0" borderId="74" xfId="0" applyFont="1" applyBorder="1" applyAlignment="1">
      <alignment horizontal="left"/>
    </xf>
    <xf numFmtId="165" fontId="3" fillId="0" borderId="30" xfId="0" applyNumberFormat="1" applyFont="1" applyBorder="1" applyAlignment="1">
      <alignment horizontal="right"/>
    </xf>
    <xf numFmtId="165" fontId="11" fillId="2" borderId="63" xfId="0" applyNumberFormat="1" applyFont="1" applyFill="1" applyBorder="1" applyAlignment="1">
      <alignment horizontal="right" vertical="center"/>
    </xf>
    <xf numFmtId="0" fontId="10" fillId="0" borderId="6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0" borderId="70" xfId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34" xfId="1" applyNumberFormat="1" applyFont="1" applyBorder="1" applyAlignment="1">
      <alignment horizontal="right"/>
    </xf>
    <xf numFmtId="0" fontId="2" fillId="0" borderId="35" xfId="1" applyFont="1" applyBorder="1" applyAlignment="1">
      <alignment horizontal="left"/>
    </xf>
    <xf numFmtId="0" fontId="2" fillId="0" borderId="81" xfId="1" applyFont="1" applyBorder="1" applyAlignment="1">
      <alignment horizontal="center"/>
    </xf>
    <xf numFmtId="0" fontId="9" fillId="0" borderId="35" xfId="1" applyFont="1" applyBorder="1" applyAlignment="1">
      <alignment horizontal="center"/>
    </xf>
    <xf numFmtId="1" fontId="3" fillId="0" borderId="82" xfId="1" applyNumberFormat="1" applyFont="1" applyBorder="1" applyAlignment="1">
      <alignment horizontal="center"/>
    </xf>
    <xf numFmtId="0" fontId="2" fillId="0" borderId="83" xfId="0" applyFont="1" applyBorder="1" applyAlignment="1">
      <alignment horizontal="left"/>
    </xf>
    <xf numFmtId="2" fontId="2" fillId="0" borderId="75" xfId="1" applyNumberFormat="1" applyFont="1" applyBorder="1" applyAlignment="1">
      <alignment horizontal="right"/>
    </xf>
    <xf numFmtId="0" fontId="2" fillId="0" borderId="86" xfId="0" applyFont="1" applyBorder="1" applyAlignment="1">
      <alignment horizontal="center"/>
    </xf>
    <xf numFmtId="1" fontId="3" fillId="0" borderId="87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" fontId="2" fillId="0" borderId="88" xfId="1" applyNumberFormat="1" applyFont="1" applyBorder="1" applyAlignment="1">
      <alignment horizontal="center"/>
    </xf>
    <xf numFmtId="1" fontId="3" fillId="0" borderId="89" xfId="1" applyNumberFormat="1" applyFont="1" applyBorder="1" applyAlignment="1">
      <alignment horizontal="center"/>
    </xf>
    <xf numFmtId="1" fontId="3" fillId="0" borderId="90" xfId="1" applyNumberFormat="1" applyFont="1" applyBorder="1" applyAlignment="1">
      <alignment horizontal="center"/>
    </xf>
    <xf numFmtId="1" fontId="3" fillId="0" borderId="70" xfId="1" applyNumberFormat="1" applyFont="1" applyBorder="1" applyAlignment="1">
      <alignment horizontal="center"/>
    </xf>
    <xf numFmtId="0" fontId="9" fillId="0" borderId="91" xfId="1" applyFont="1" applyBorder="1" applyAlignment="1">
      <alignment horizontal="center"/>
    </xf>
    <xf numFmtId="1" fontId="3" fillId="0" borderId="22" xfId="1" applyNumberFormat="1" applyFont="1" applyBorder="1" applyAlignment="1">
      <alignment horizontal="center"/>
    </xf>
    <xf numFmtId="1" fontId="3" fillId="0" borderId="93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1" fontId="3" fillId="0" borderId="28" xfId="1" applyNumberFormat="1" applyFont="1" applyBorder="1" applyAlignment="1">
      <alignment horizontal="center"/>
    </xf>
    <xf numFmtId="166" fontId="9" fillId="0" borderId="88" xfId="1" applyNumberFormat="1" applyBorder="1" applyAlignment="1">
      <alignment horizontal="center"/>
    </xf>
    <xf numFmtId="1" fontId="2" fillId="0" borderId="91" xfId="1" quotePrefix="1" applyNumberFormat="1" applyFont="1" applyBorder="1" applyAlignment="1">
      <alignment horizontal="center"/>
    </xf>
    <xf numFmtId="1" fontId="2" fillId="0" borderId="94" xfId="1" applyNumberFormat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95" xfId="1" applyFont="1" applyBorder="1" applyAlignment="1">
      <alignment horizontal="center"/>
    </xf>
    <xf numFmtId="2" fontId="2" fillId="0" borderId="25" xfId="1" applyNumberFormat="1" applyFont="1" applyBorder="1" applyAlignment="1">
      <alignment horizontal="right"/>
    </xf>
    <xf numFmtId="0" fontId="2" fillId="0" borderId="97" xfId="1" applyFont="1" applyBorder="1" applyAlignment="1">
      <alignment horizontal="left"/>
    </xf>
    <xf numFmtId="0" fontId="2" fillId="0" borderId="96" xfId="1" applyFont="1" applyBorder="1" applyAlignment="1">
      <alignment horizontal="center"/>
    </xf>
    <xf numFmtId="1" fontId="2" fillId="0" borderId="28" xfId="1" applyNumberFormat="1" applyFont="1" applyBorder="1" applyAlignment="1">
      <alignment horizontal="center"/>
    </xf>
    <xf numFmtId="1" fontId="2" fillId="0" borderId="96" xfId="1" quotePrefix="1" applyNumberFormat="1" applyFont="1" applyBorder="1" applyAlignment="1">
      <alignment horizontal="center"/>
    </xf>
    <xf numFmtId="2" fontId="2" fillId="0" borderId="31" xfId="1" applyNumberFormat="1" applyFont="1" applyBorder="1" applyAlignment="1">
      <alignment horizontal="center"/>
    </xf>
    <xf numFmtId="0" fontId="2" fillId="0" borderId="65" xfId="1" applyFont="1" applyBorder="1" applyAlignment="1">
      <alignment horizontal="center"/>
    </xf>
    <xf numFmtId="166" fontId="9" fillId="0" borderId="0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  <xf numFmtId="166" fontId="9" fillId="0" borderId="32" xfId="0" applyNumberFormat="1" applyFont="1" applyBorder="1" applyAlignment="1">
      <alignment horizontal="center" vertical="center"/>
    </xf>
    <xf numFmtId="166" fontId="9" fillId="0" borderId="32" xfId="0" applyNumberFormat="1" applyFont="1" applyBorder="1" applyAlignment="1">
      <alignment horizontal="center"/>
    </xf>
    <xf numFmtId="166" fontId="9" fillId="0" borderId="65" xfId="0" applyNumberFormat="1" applyFont="1" applyBorder="1" applyAlignment="1">
      <alignment horizontal="center"/>
    </xf>
    <xf numFmtId="166" fontId="4" fillId="0" borderId="54" xfId="0" applyNumberFormat="1" applyFont="1" applyBorder="1" applyAlignment="1">
      <alignment horizontal="center"/>
    </xf>
    <xf numFmtId="1" fontId="4" fillId="0" borderId="82" xfId="0" applyNumberFormat="1" applyFont="1" applyBorder="1" applyAlignment="1">
      <alignment horizontal="center"/>
    </xf>
    <xf numFmtId="165" fontId="3" fillId="0" borderId="99" xfId="0" applyNumberFormat="1" applyFont="1" applyBorder="1" applyAlignment="1">
      <alignment horizontal="right"/>
    </xf>
    <xf numFmtId="2" fontId="2" fillId="0" borderId="84" xfId="0" applyNumberFormat="1" applyFont="1" applyBorder="1" applyAlignment="1">
      <alignment horizontal="right"/>
    </xf>
    <xf numFmtId="165" fontId="2" fillId="0" borderId="100" xfId="1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6" fontId="4" fillId="0" borderId="60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66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right" vertical="center"/>
    </xf>
    <xf numFmtId="165" fontId="3" fillId="0" borderId="17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6" fontId="2" fillId="0" borderId="31" xfId="0" applyNumberFormat="1" applyFont="1" applyBorder="1" applyAlignment="1">
      <alignment horizontal="center" vertical="center"/>
    </xf>
    <xf numFmtId="166" fontId="2" fillId="0" borderId="32" xfId="0" applyNumberFormat="1" applyFont="1" applyBorder="1" applyAlignment="1">
      <alignment horizontal="center" vertical="center"/>
    </xf>
    <xf numFmtId="166" fontId="2" fillId="0" borderId="65" xfId="0" applyNumberFormat="1" applyFont="1" applyBorder="1" applyAlignment="1">
      <alignment horizontal="center" vertical="center"/>
    </xf>
    <xf numFmtId="166" fontId="2" fillId="0" borderId="65" xfId="0" quotePrefix="1" applyNumberFormat="1" applyFont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/>
    </xf>
    <xf numFmtId="1" fontId="4" fillId="0" borderId="98" xfId="0" applyNumberFormat="1" applyFont="1" applyBorder="1" applyAlignment="1">
      <alignment horizontal="center" vertical="center"/>
    </xf>
    <xf numFmtId="165" fontId="2" fillId="0" borderId="38" xfId="0" applyNumberFormat="1" applyFont="1" applyBorder="1" applyAlignment="1">
      <alignment horizontal="right" vertical="center"/>
    </xf>
    <xf numFmtId="1" fontId="4" fillId="0" borderId="73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9" fillId="0" borderId="55" xfId="0" applyFont="1" applyFill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1" fontId="4" fillId="0" borderId="6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" fontId="4" fillId="0" borderId="67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2" fillId="0" borderId="74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6" fontId="2" fillId="0" borderId="25" xfId="0" applyNumberFormat="1" applyFont="1" applyBorder="1" applyAlignment="1">
      <alignment horizontal="center" vertical="center"/>
    </xf>
    <xf numFmtId="166" fontId="2" fillId="0" borderId="26" xfId="0" applyNumberFormat="1" applyFont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/>
    </xf>
    <xf numFmtId="166" fontId="2" fillId="0" borderId="28" xfId="0" quotePrefix="1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65" fontId="2" fillId="0" borderId="69" xfId="0" applyNumberFormat="1" applyFont="1" applyBorder="1" applyAlignment="1">
      <alignment horizontal="right" vertical="center"/>
    </xf>
    <xf numFmtId="165" fontId="2" fillId="0" borderId="22" xfId="0" applyNumberFormat="1" applyFont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101" xfId="0" applyNumberFormat="1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65" fontId="3" fillId="0" borderId="29" xfId="0" applyNumberFormat="1" applyFont="1" applyBorder="1" applyAlignment="1">
      <alignment horizontal="right" vertical="center"/>
    </xf>
    <xf numFmtId="165" fontId="2" fillId="0" borderId="70" xfId="0" applyNumberFormat="1" applyFont="1" applyBorder="1" applyAlignment="1">
      <alignment horizontal="right" vertical="center"/>
    </xf>
    <xf numFmtId="165" fontId="3" fillId="0" borderId="19" xfId="0" applyNumberFormat="1" applyFont="1" applyBorder="1" applyAlignment="1">
      <alignment horizontal="right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left" vertical="center"/>
    </xf>
    <xf numFmtId="2" fontId="2" fillId="3" borderId="5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/>
    </xf>
    <xf numFmtId="2" fontId="2" fillId="3" borderId="25" xfId="0" applyNumberFormat="1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left" vertical="center"/>
    </xf>
    <xf numFmtId="2" fontId="2" fillId="3" borderId="31" xfId="0" applyNumberFormat="1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left" vertical="center"/>
    </xf>
    <xf numFmtId="0" fontId="5" fillId="0" borderId="108" xfId="0" applyFont="1" applyBorder="1" applyAlignment="1">
      <alignment horizontal="centerContinuous"/>
    </xf>
    <xf numFmtId="0" fontId="5" fillId="0" borderId="109" xfId="0" applyFont="1" applyBorder="1" applyAlignment="1">
      <alignment horizontal="centerContinuous"/>
    </xf>
    <xf numFmtId="0" fontId="5" fillId="0" borderId="110" xfId="0" applyFont="1" applyBorder="1" applyAlignment="1">
      <alignment horizontal="centerContinuous"/>
    </xf>
    <xf numFmtId="0" fontId="0" fillId="4" borderId="0" xfId="0" applyFill="1"/>
    <xf numFmtId="0" fontId="13" fillId="4" borderId="0" xfId="0" applyFont="1" applyFill="1"/>
    <xf numFmtId="0" fontId="0" fillId="4" borderId="0" xfId="0" applyFill="1" applyBorder="1"/>
    <xf numFmtId="164" fontId="0" fillId="4" borderId="0" xfId="0" applyNumberFormat="1" applyFill="1"/>
    <xf numFmtId="0" fontId="9" fillId="4" borderId="0" xfId="0" applyFont="1" applyFill="1"/>
    <xf numFmtId="0" fontId="14" fillId="4" borderId="0" xfId="0" applyFont="1" applyFill="1"/>
    <xf numFmtId="0" fontId="3" fillId="0" borderId="109" xfId="1" applyFont="1" applyFill="1" applyBorder="1" applyAlignment="1">
      <alignment horizontal="centerContinuous"/>
    </xf>
    <xf numFmtId="0" fontId="3" fillId="0" borderId="108" xfId="1" applyFont="1" applyFill="1" applyBorder="1" applyAlignment="1">
      <alignment horizontal="centerContinuous"/>
    </xf>
    <xf numFmtId="0" fontId="9" fillId="4" borderId="0" xfId="1" applyFill="1"/>
    <xf numFmtId="0" fontId="9" fillId="4" borderId="0" xfId="1" applyFill="1" applyBorder="1"/>
    <xf numFmtId="0" fontId="0" fillId="4" borderId="0" xfId="0" applyFill="1" applyBorder="1" applyAlignment="1"/>
    <xf numFmtId="0" fontId="13" fillId="4" borderId="0" xfId="1" applyFont="1" applyFill="1"/>
    <xf numFmtId="164" fontId="9" fillId="4" borderId="0" xfId="1" applyNumberFormat="1" applyFill="1"/>
    <xf numFmtId="0" fontId="6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164" fontId="0" fillId="3" borderId="38" xfId="0" applyNumberFormat="1" applyFill="1" applyBorder="1"/>
    <xf numFmtId="0" fontId="4" fillId="3" borderId="37" xfId="0" applyNumberFormat="1" applyFont="1" applyFill="1" applyBorder="1" applyAlignment="1">
      <alignment horizontal="center" vertical="center"/>
    </xf>
    <xf numFmtId="0" fontId="4" fillId="3" borderId="38" xfId="0" applyNumberFormat="1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3" fillId="3" borderId="34" xfId="0" applyNumberFormat="1" applyFont="1" applyFill="1" applyBorder="1" applyAlignment="1">
      <alignment horizontal="center" vertical="center"/>
    </xf>
    <xf numFmtId="0" fontId="4" fillId="3" borderId="35" xfId="0" applyNumberFormat="1" applyFont="1" applyFill="1" applyBorder="1" applyAlignment="1">
      <alignment horizontal="center"/>
    </xf>
    <xf numFmtId="0" fontId="1" fillId="3" borderId="37" xfId="1" applyFont="1" applyFill="1" applyBorder="1" applyAlignment="1">
      <alignment horizontal="center"/>
    </xf>
    <xf numFmtId="0" fontId="3" fillId="3" borderId="38" xfId="1" applyFont="1" applyFill="1" applyBorder="1" applyAlignment="1">
      <alignment horizontal="center"/>
    </xf>
    <xf numFmtId="164" fontId="9" fillId="3" borderId="38" xfId="1" applyNumberFormat="1" applyFill="1" applyBorder="1"/>
    <xf numFmtId="0" fontId="3" fillId="3" borderId="37" xfId="1" applyNumberFormat="1" applyFont="1" applyFill="1" applyBorder="1" applyAlignment="1">
      <alignment horizontal="center" vertical="center"/>
    </xf>
    <xf numFmtId="0" fontId="1" fillId="3" borderId="51" xfId="1" applyFont="1" applyFill="1" applyBorder="1" applyAlignment="1">
      <alignment horizontal="center"/>
    </xf>
    <xf numFmtId="0" fontId="3" fillId="3" borderId="35" xfId="1" applyFont="1" applyFill="1" applyBorder="1" applyAlignment="1">
      <alignment horizontal="center"/>
    </xf>
    <xf numFmtId="0" fontId="1" fillId="3" borderId="81" xfId="1" applyFont="1" applyFill="1" applyBorder="1" applyAlignment="1">
      <alignment horizontal="center"/>
    </xf>
    <xf numFmtId="0" fontId="3" fillId="3" borderId="34" xfId="1" applyNumberFormat="1" applyFont="1" applyFill="1" applyBorder="1" applyAlignment="1">
      <alignment horizontal="center" vertical="center"/>
    </xf>
    <xf numFmtId="0" fontId="3" fillId="3" borderId="35" xfId="1" applyNumberFormat="1" applyFont="1" applyFill="1" applyBorder="1" applyAlignment="1">
      <alignment horizontal="center"/>
    </xf>
    <xf numFmtId="0" fontId="1" fillId="3" borderId="43" xfId="1" applyFont="1" applyFill="1" applyBorder="1" applyAlignment="1">
      <alignment horizontal="center"/>
    </xf>
    <xf numFmtId="2" fontId="2" fillId="0" borderId="130" xfId="0" applyNumberFormat="1" applyFont="1" applyBorder="1" applyAlignment="1">
      <alignment horizontal="center" vertical="center"/>
    </xf>
    <xf numFmtId="0" fontId="9" fillId="0" borderId="131" xfId="0" applyFont="1" applyFill="1" applyBorder="1" applyAlignment="1">
      <alignment horizontal="left" vertical="center"/>
    </xf>
    <xf numFmtId="0" fontId="2" fillId="0" borderId="132" xfId="0" applyFont="1" applyBorder="1" applyAlignment="1">
      <alignment horizontal="center" vertical="center"/>
    </xf>
    <xf numFmtId="166" fontId="9" fillId="0" borderId="133" xfId="0" applyNumberFormat="1" applyFont="1" applyBorder="1" applyAlignment="1">
      <alignment horizontal="center" vertical="center"/>
    </xf>
    <xf numFmtId="166" fontId="9" fillId="0" borderId="131" xfId="0" applyNumberFormat="1" applyFont="1" applyBorder="1" applyAlignment="1">
      <alignment horizontal="center" vertical="center"/>
    </xf>
    <xf numFmtId="0" fontId="1" fillId="0" borderId="134" xfId="0" applyFont="1" applyBorder="1" applyAlignment="1">
      <alignment horizontal="center" vertical="center"/>
    </xf>
    <xf numFmtId="166" fontId="9" fillId="0" borderId="135" xfId="0" applyNumberFormat="1" applyFont="1" applyBorder="1" applyAlignment="1">
      <alignment horizontal="center" vertical="center"/>
    </xf>
    <xf numFmtId="166" fontId="9" fillId="0" borderId="64" xfId="0" applyNumberFormat="1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66" fontId="2" fillId="0" borderId="64" xfId="0" applyNumberFormat="1" applyFont="1" applyBorder="1" applyAlignment="1">
      <alignment horizontal="center" vertical="center"/>
    </xf>
    <xf numFmtId="166" fontId="4" fillId="0" borderId="42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165" fontId="2" fillId="0" borderId="136" xfId="0" applyNumberFormat="1" applyFont="1" applyBorder="1" applyAlignment="1">
      <alignment horizontal="right" vertical="center"/>
    </xf>
    <xf numFmtId="165" fontId="3" fillId="0" borderId="137" xfId="0" applyNumberFormat="1" applyFont="1" applyBorder="1" applyAlignment="1">
      <alignment horizontal="right" vertical="center"/>
    </xf>
    <xf numFmtId="166" fontId="9" fillId="0" borderId="138" xfId="0" applyNumberFormat="1" applyFont="1" applyBorder="1" applyAlignment="1">
      <alignment horizontal="center" vertical="center"/>
    </xf>
    <xf numFmtId="166" fontId="9" fillId="0" borderId="139" xfId="0" applyNumberFormat="1" applyFont="1" applyBorder="1" applyAlignment="1">
      <alignment horizontal="center" vertical="center"/>
    </xf>
    <xf numFmtId="0" fontId="1" fillId="0" borderId="140" xfId="0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right" vertical="center"/>
    </xf>
    <xf numFmtId="0" fontId="2" fillId="0" borderId="26" xfId="1" applyFont="1" applyBorder="1" applyAlignment="1">
      <alignment horizontal="left"/>
    </xf>
    <xf numFmtId="0" fontId="2" fillId="0" borderId="27" xfId="1" applyFont="1" applyBorder="1" applyAlignment="1">
      <alignment horizontal="center"/>
    </xf>
    <xf numFmtId="0" fontId="2" fillId="0" borderId="141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0" fontId="8" fillId="0" borderId="114" xfId="0" applyNumberFormat="1" applyFont="1" applyFill="1" applyBorder="1" applyAlignment="1">
      <alignment horizontal="center" vertical="center"/>
    </xf>
    <xf numFmtId="0" fontId="8" fillId="0" borderId="115" xfId="0" applyNumberFormat="1" applyFont="1" applyFill="1" applyBorder="1" applyAlignment="1">
      <alignment horizontal="center" vertical="center"/>
    </xf>
    <xf numFmtId="0" fontId="8" fillId="0" borderId="116" xfId="0" applyNumberFormat="1" applyFont="1" applyFill="1" applyBorder="1" applyAlignment="1">
      <alignment horizontal="center" vertical="center"/>
    </xf>
    <xf numFmtId="0" fontId="8" fillId="2" borderId="111" xfId="0" applyNumberFormat="1" applyFont="1" applyFill="1" applyBorder="1" applyAlignment="1">
      <alignment horizontal="center" vertical="center"/>
    </xf>
    <xf numFmtId="0" fontId="8" fillId="2" borderId="112" xfId="0" applyNumberFormat="1" applyFont="1" applyFill="1" applyBorder="1" applyAlignment="1">
      <alignment horizontal="center" vertical="center"/>
    </xf>
    <xf numFmtId="0" fontId="8" fillId="2" borderId="113" xfId="0" applyNumberFormat="1" applyFont="1" applyFill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0" fillId="0" borderId="7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72" xfId="0" applyBorder="1" applyAlignment="1">
      <alignment horizontal="center"/>
    </xf>
    <xf numFmtId="0" fontId="12" fillId="2" borderId="7" xfId="0" applyNumberFormat="1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1" fillId="2" borderId="115" xfId="0" applyFont="1" applyFill="1" applyBorder="1" applyAlignment="1">
      <alignment horizontal="center"/>
    </xf>
    <xf numFmtId="0" fontId="1" fillId="2" borderId="116" xfId="0" applyFont="1" applyFill="1" applyBorder="1" applyAlignment="1">
      <alignment horizontal="center"/>
    </xf>
    <xf numFmtId="2" fontId="12" fillId="2" borderId="7" xfId="0" applyNumberFormat="1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/>
    </xf>
    <xf numFmtId="2" fontId="12" fillId="2" borderId="9" xfId="0" applyNumberFormat="1" applyFont="1" applyFill="1" applyBorder="1" applyAlignment="1">
      <alignment horizontal="center" vertical="center"/>
    </xf>
    <xf numFmtId="0" fontId="1" fillId="2" borderId="114" xfId="0" applyFont="1" applyFill="1" applyBorder="1" applyAlignment="1">
      <alignment horizontal="left"/>
    </xf>
    <xf numFmtId="0" fontId="6" fillId="2" borderId="115" xfId="0" applyFont="1" applyFill="1" applyBorder="1" applyAlignment="1">
      <alignment horizontal="left"/>
    </xf>
    <xf numFmtId="0" fontId="6" fillId="0" borderId="115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6" fillId="0" borderId="109" xfId="0" applyFont="1" applyBorder="1" applyAlignment="1">
      <alignment horizontal="center"/>
    </xf>
    <xf numFmtId="0" fontId="6" fillId="0" borderId="110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2" fontId="12" fillId="3" borderId="105" xfId="0" applyNumberFormat="1" applyFont="1" applyFill="1" applyBorder="1" applyAlignment="1">
      <alignment horizontal="left"/>
    </xf>
    <xf numFmtId="2" fontId="12" fillId="3" borderId="106" xfId="0" applyNumberFormat="1" applyFont="1" applyFill="1" applyBorder="1" applyAlignment="1">
      <alignment horizontal="left"/>
    </xf>
    <xf numFmtId="2" fontId="12" fillId="3" borderId="107" xfId="0" applyNumberFormat="1" applyFont="1" applyFill="1" applyBorder="1" applyAlignment="1">
      <alignment horizontal="left"/>
    </xf>
    <xf numFmtId="0" fontId="10" fillId="3" borderId="102" xfId="0" applyFont="1" applyFill="1" applyBorder="1" applyAlignment="1">
      <alignment horizontal="left"/>
    </xf>
    <xf numFmtId="0" fontId="10" fillId="3" borderId="103" xfId="0" applyFont="1" applyFill="1" applyBorder="1" applyAlignment="1">
      <alignment horizontal="left"/>
    </xf>
    <xf numFmtId="0" fontId="10" fillId="3" borderId="104" xfId="0" applyFont="1" applyFill="1" applyBorder="1" applyAlignment="1">
      <alignment horizontal="left"/>
    </xf>
    <xf numFmtId="0" fontId="9" fillId="4" borderId="106" xfId="0" applyFont="1" applyFill="1" applyBorder="1" applyAlignment="1">
      <alignment horizontal="center"/>
    </xf>
    <xf numFmtId="0" fontId="11" fillId="2" borderId="7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11" fillId="0" borderId="78" xfId="1" applyNumberFormat="1" applyFont="1" applyFill="1" applyBorder="1" applyAlignment="1">
      <alignment horizontal="center" vertical="center"/>
    </xf>
    <xf numFmtId="165" fontId="11" fillId="0" borderId="79" xfId="1" applyNumberFormat="1" applyFont="1" applyFill="1" applyBorder="1" applyAlignment="1">
      <alignment horizontal="center" vertical="center"/>
    </xf>
    <xf numFmtId="165" fontId="11" fillId="0" borderId="80" xfId="1" applyNumberFormat="1" applyFont="1" applyFill="1" applyBorder="1" applyAlignment="1">
      <alignment horizontal="center" vertical="center"/>
    </xf>
    <xf numFmtId="0" fontId="9" fillId="0" borderId="77" xfId="1" applyBorder="1" applyAlignment="1">
      <alignment horizontal="center"/>
    </xf>
    <xf numFmtId="0" fontId="9" fillId="0" borderId="37" xfId="1" applyBorder="1" applyAlignment="1">
      <alignment horizontal="center"/>
    </xf>
    <xf numFmtId="0" fontId="9" fillId="0" borderId="72" xfId="1" applyBorder="1" applyAlignment="1">
      <alignment horizontal="center"/>
    </xf>
    <xf numFmtId="0" fontId="8" fillId="2" borderId="120" xfId="1" applyNumberFormat="1" applyFont="1" applyFill="1" applyBorder="1" applyAlignment="1">
      <alignment horizontal="center" vertical="center"/>
    </xf>
    <xf numFmtId="0" fontId="8" fillId="2" borderId="121" xfId="1" applyNumberFormat="1" applyFont="1" applyFill="1" applyBorder="1" applyAlignment="1">
      <alignment horizontal="center" vertical="center"/>
    </xf>
    <xf numFmtId="0" fontId="8" fillId="2" borderId="122" xfId="1" applyNumberFormat="1" applyFont="1" applyFill="1" applyBorder="1" applyAlignment="1">
      <alignment horizontal="center" vertical="center"/>
    </xf>
    <xf numFmtId="0" fontId="1" fillId="2" borderId="124" xfId="1" applyFont="1" applyFill="1" applyBorder="1" applyAlignment="1">
      <alignment horizontal="center"/>
    </xf>
    <xf numFmtId="0" fontId="1" fillId="2" borderId="125" xfId="1" applyFont="1" applyFill="1" applyBorder="1" applyAlignment="1">
      <alignment horizontal="center"/>
    </xf>
    <xf numFmtId="0" fontId="9" fillId="0" borderId="126" xfId="1" applyBorder="1" applyAlignment="1">
      <alignment horizontal="center"/>
    </xf>
    <xf numFmtId="0" fontId="9" fillId="0" borderId="127" xfId="1" applyBorder="1" applyAlignment="1">
      <alignment horizontal="center"/>
    </xf>
    <xf numFmtId="0" fontId="9" fillId="0" borderId="128" xfId="1" applyBorder="1" applyAlignment="1">
      <alignment horizontal="center"/>
    </xf>
    <xf numFmtId="0" fontId="9" fillId="0" borderId="129" xfId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1" fillId="2" borderId="8" xfId="1" applyNumberFormat="1" applyFont="1" applyFill="1" applyBorder="1" applyAlignment="1">
      <alignment horizontal="center" vertical="center"/>
    </xf>
    <xf numFmtId="0" fontId="11" fillId="2" borderId="9" xfId="1" applyNumberFormat="1" applyFont="1" applyFill="1" applyBorder="1" applyAlignment="1">
      <alignment horizontal="center" vertical="center"/>
    </xf>
    <xf numFmtId="0" fontId="10" fillId="3" borderId="105" xfId="1" applyFont="1" applyFill="1" applyBorder="1" applyAlignment="1">
      <alignment horizontal="left"/>
    </xf>
    <xf numFmtId="0" fontId="15" fillId="3" borderId="106" xfId="1" applyFont="1" applyFill="1" applyBorder="1" applyAlignment="1">
      <alignment horizontal="left"/>
    </xf>
    <xf numFmtId="0" fontId="15" fillId="3" borderId="107" xfId="1" applyFont="1" applyFill="1" applyBorder="1" applyAlignment="1">
      <alignment horizontal="left"/>
    </xf>
    <xf numFmtId="0" fontId="1" fillId="2" borderId="123" xfId="1" applyFont="1" applyFill="1" applyBorder="1" applyAlignment="1">
      <alignment horizontal="left"/>
    </xf>
    <xf numFmtId="0" fontId="1" fillId="2" borderId="124" xfId="1" applyFont="1" applyFill="1" applyBorder="1" applyAlignment="1">
      <alignment horizontal="left"/>
    </xf>
    <xf numFmtId="0" fontId="1" fillId="0" borderId="124" xfId="1" applyFont="1" applyBorder="1" applyAlignment="1">
      <alignment horizontal="center"/>
    </xf>
    <xf numFmtId="0" fontId="8" fillId="0" borderId="123" xfId="1" applyNumberFormat="1" applyFont="1" applyFill="1" applyBorder="1" applyAlignment="1">
      <alignment horizontal="center" vertical="center"/>
    </xf>
    <xf numFmtId="0" fontId="8" fillId="0" borderId="124" xfId="1" applyNumberFormat="1" applyFont="1" applyFill="1" applyBorder="1" applyAlignment="1">
      <alignment horizontal="center" vertical="center"/>
    </xf>
    <xf numFmtId="0" fontId="8" fillId="0" borderId="125" xfId="1" applyNumberFormat="1" applyFont="1" applyFill="1" applyBorder="1" applyAlignment="1">
      <alignment horizontal="center" vertical="center"/>
    </xf>
    <xf numFmtId="49" fontId="11" fillId="2" borderId="7" xfId="1" applyNumberFormat="1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1" fillId="3" borderId="103" xfId="0" applyFont="1" applyFill="1" applyBorder="1" applyAlignment="1">
      <alignment horizontal="left"/>
    </xf>
    <xf numFmtId="0" fontId="1" fillId="3" borderId="104" xfId="0" applyFont="1" applyFill="1" applyBorder="1" applyAlignment="1">
      <alignment horizontal="left"/>
    </xf>
    <xf numFmtId="2" fontId="2" fillId="0" borderId="84" xfId="0" applyNumberFormat="1" applyFont="1" applyBorder="1" applyAlignment="1">
      <alignment horizontal="center"/>
    </xf>
    <xf numFmtId="2" fontId="2" fillId="0" borderId="25" xfId="1" applyNumberFormat="1" applyFont="1" applyBorder="1" applyAlignment="1">
      <alignment horizontal="center"/>
    </xf>
    <xf numFmtId="166" fontId="2" fillId="5" borderId="5" xfId="0" applyNumberFormat="1" applyFont="1" applyFill="1" applyBorder="1" applyAlignment="1">
      <alignment horizontal="center" vertical="center"/>
    </xf>
    <xf numFmtId="166" fontId="2" fillId="5" borderId="4" xfId="0" applyNumberFormat="1" applyFont="1" applyFill="1" applyBorder="1" applyAlignment="1">
      <alignment horizontal="center" vertical="center"/>
    </xf>
    <xf numFmtId="166" fontId="2" fillId="5" borderId="1" xfId="0" applyNumberFormat="1" applyFont="1" applyFill="1" applyBorder="1" applyAlignment="1">
      <alignment horizontal="center" vertical="center"/>
    </xf>
    <xf numFmtId="166" fontId="2" fillId="5" borderId="22" xfId="0" applyNumberFormat="1" applyFont="1" applyFill="1" applyBorder="1" applyAlignment="1">
      <alignment horizontal="center" vertical="center"/>
    </xf>
    <xf numFmtId="166" fontId="2" fillId="5" borderId="3" xfId="0" applyNumberFormat="1" applyFont="1" applyFill="1" applyBorder="1" applyAlignment="1">
      <alignment horizontal="center" vertical="center"/>
    </xf>
    <xf numFmtId="166" fontId="2" fillId="5" borderId="130" xfId="0" applyNumberFormat="1" applyFont="1" applyFill="1" applyBorder="1" applyAlignment="1">
      <alignment horizontal="center" vertical="center"/>
    </xf>
    <xf numFmtId="166" fontId="2" fillId="5" borderId="31" xfId="0" applyNumberFormat="1" applyFont="1" applyFill="1" applyBorder="1" applyAlignment="1">
      <alignment horizontal="center" vertical="center"/>
    </xf>
    <xf numFmtId="166" fontId="2" fillId="5" borderId="64" xfId="0" applyNumberFormat="1" applyFont="1" applyFill="1" applyBorder="1" applyAlignment="1">
      <alignment horizontal="center" vertical="center"/>
    </xf>
    <xf numFmtId="166" fontId="2" fillId="5" borderId="32" xfId="0" applyNumberFormat="1" applyFont="1" applyFill="1" applyBorder="1" applyAlignment="1">
      <alignment horizontal="center" vertical="center"/>
    </xf>
    <xf numFmtId="166" fontId="2" fillId="5" borderId="136" xfId="0" applyNumberFormat="1" applyFont="1" applyFill="1" applyBorder="1" applyAlignment="1">
      <alignment horizontal="center" vertical="center"/>
    </xf>
    <xf numFmtId="166" fontId="2" fillId="5" borderId="65" xfId="0" applyNumberFormat="1" applyFont="1" applyFill="1" applyBorder="1" applyAlignment="1">
      <alignment horizontal="center" vertical="center"/>
    </xf>
    <xf numFmtId="166" fontId="9" fillId="5" borderId="1" xfId="0" applyNumberFormat="1" applyFont="1" applyFill="1" applyBorder="1" applyAlignment="1">
      <alignment horizontal="center" vertical="center"/>
    </xf>
    <xf numFmtId="166" fontId="2" fillId="5" borderId="3" xfId="0" quotePrefix="1" applyNumberFormat="1" applyFont="1" applyFill="1" applyBorder="1" applyAlignment="1">
      <alignment horizontal="center" vertical="center"/>
    </xf>
    <xf numFmtId="166" fontId="2" fillId="5" borderId="65" xfId="0" quotePrefix="1" applyNumberFormat="1" applyFont="1" applyFill="1" applyBorder="1" applyAlignment="1">
      <alignment horizontal="center" vertical="center"/>
    </xf>
    <xf numFmtId="166" fontId="9" fillId="5" borderId="3" xfId="0" applyNumberFormat="1" applyFont="1" applyFill="1" applyBorder="1" applyAlignment="1">
      <alignment horizontal="center" vertical="center"/>
    </xf>
    <xf numFmtId="166" fontId="9" fillId="5" borderId="3" xfId="0" quotePrefix="1" applyNumberFormat="1" applyFont="1" applyFill="1" applyBorder="1" applyAlignment="1">
      <alignment horizontal="center" vertical="center"/>
    </xf>
    <xf numFmtId="1" fontId="2" fillId="5" borderId="22" xfId="1" applyNumberFormat="1" applyFont="1" applyFill="1" applyBorder="1" applyAlignment="1">
      <alignment horizontal="center"/>
    </xf>
    <xf numFmtId="1" fontId="2" fillId="5" borderId="4" xfId="1" applyNumberFormat="1" applyFont="1" applyFill="1" applyBorder="1" applyAlignment="1">
      <alignment horizontal="center"/>
    </xf>
    <xf numFmtId="1" fontId="2" fillId="5" borderId="12" xfId="1" applyNumberFormat="1" applyFont="1" applyFill="1" applyBorder="1" applyAlignment="1">
      <alignment horizontal="center"/>
    </xf>
    <xf numFmtId="166" fontId="2" fillId="5" borderId="92" xfId="1" applyNumberFormat="1" applyFont="1" applyFill="1" applyBorder="1" applyAlignment="1">
      <alignment horizontal="center"/>
    </xf>
    <xf numFmtId="1" fontId="2" fillId="5" borderId="3" xfId="1" applyNumberFormat="1" applyFont="1" applyFill="1" applyBorder="1" applyAlignment="1">
      <alignment horizontal="center"/>
    </xf>
    <xf numFmtId="1" fontId="2" fillId="5" borderId="1" xfId="1" applyNumberFormat="1" applyFont="1" applyFill="1" applyBorder="1" applyAlignment="1">
      <alignment horizontal="center"/>
    </xf>
    <xf numFmtId="1" fontId="2" fillId="5" borderId="16" xfId="1" applyNumberFormat="1" applyFont="1" applyFill="1" applyBorder="1" applyAlignment="1">
      <alignment horizontal="center"/>
    </xf>
    <xf numFmtId="1" fontId="2" fillId="5" borderId="0" xfId="1" applyNumberFormat="1" applyFont="1" applyFill="1" applyBorder="1" applyAlignment="1">
      <alignment horizontal="center"/>
    </xf>
    <xf numFmtId="0" fontId="9" fillId="5" borderId="0" xfId="1" applyFont="1" applyFill="1" applyBorder="1" applyAlignment="1">
      <alignment horizontal="center"/>
    </xf>
    <xf numFmtId="1" fontId="2" fillId="5" borderId="85" xfId="1" applyNumberFormat="1" applyFont="1" applyFill="1" applyBorder="1" applyAlignment="1">
      <alignment horizontal="center"/>
    </xf>
    <xf numFmtId="166" fontId="2" fillId="5" borderId="3" xfId="1" applyNumberFormat="1" applyFont="1" applyFill="1" applyBorder="1" applyAlignment="1">
      <alignment horizontal="center"/>
    </xf>
    <xf numFmtId="1" fontId="2" fillId="5" borderId="21" xfId="1" applyNumberFormat="1" applyFont="1" applyFill="1" applyBorder="1" applyAlignment="1">
      <alignment horizontal="center"/>
    </xf>
    <xf numFmtId="1" fontId="2" fillId="3" borderId="21" xfId="1" applyNumberFormat="1" applyFont="1" applyFill="1" applyBorder="1" applyAlignment="1">
      <alignment horizontal="center"/>
    </xf>
    <xf numFmtId="1" fontId="2" fillId="5" borderId="64" xfId="1" applyNumberFormat="1" applyFont="1" applyFill="1" applyBorder="1" applyAlignment="1">
      <alignment horizontal="center"/>
    </xf>
    <xf numFmtId="1" fontId="2" fillId="5" borderId="5" xfId="1" applyNumberFormat="1" applyFont="1" applyFill="1" applyBorder="1" applyAlignment="1">
      <alignment horizontal="center"/>
    </xf>
    <xf numFmtId="1" fontId="2" fillId="5" borderId="92" xfId="1" applyNumberFormat="1" applyFont="1" applyFill="1" applyBorder="1" applyAlignment="1">
      <alignment horizontal="center"/>
    </xf>
    <xf numFmtId="1" fontId="2" fillId="5" borderId="88" xfId="1" applyNumberFormat="1" applyFont="1" applyFill="1" applyBorder="1" applyAlignment="1">
      <alignment horizontal="center"/>
    </xf>
    <xf numFmtId="1" fontId="2" fillId="5" borderId="34" xfId="1" applyNumberFormat="1" applyFont="1" applyFill="1" applyBorder="1" applyAlignment="1">
      <alignment horizontal="center"/>
    </xf>
    <xf numFmtId="166" fontId="9" fillId="5" borderId="88" xfId="1" applyNumberFormat="1" applyFont="1" applyFill="1" applyBorder="1" applyAlignment="1">
      <alignment horizontal="center"/>
    </xf>
    <xf numFmtId="1" fontId="2" fillId="5" borderId="35" xfId="1" applyNumberFormat="1" applyFont="1" applyFill="1" applyBorder="1" applyAlignment="1">
      <alignment horizontal="center"/>
    </xf>
    <xf numFmtId="1" fontId="2" fillId="5" borderId="88" xfId="1" quotePrefix="1" applyNumberFormat="1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22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430581</xdr:colOff>
      <xdr:row>0</xdr:row>
      <xdr:rowOff>169624</xdr:rowOff>
    </xdr:from>
    <xdr:to>
      <xdr:col>29</xdr:col>
      <xdr:colOff>402789</xdr:colOff>
      <xdr:row>13</xdr:row>
      <xdr:rowOff>194024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08389" y="169624"/>
          <a:ext cx="3038475" cy="3038475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171450</xdr:colOff>
      <xdr:row>0</xdr:row>
      <xdr:rowOff>114300</xdr:rowOff>
    </xdr:from>
    <xdr:to>
      <xdr:col>20</xdr:col>
      <xdr:colOff>161925</xdr:colOff>
      <xdr:row>16</xdr:row>
      <xdr:rowOff>180975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0" y="114300"/>
          <a:ext cx="3038475" cy="3038475"/>
        </a:xfrm>
        <a:prstGeom prst="rect">
          <a:avLst/>
        </a:prstGeom>
        <a:noFill/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BE101"/>
  <sheetViews>
    <sheetView topLeftCell="A23" zoomScaleNormal="100" workbookViewId="0">
      <selection activeCell="D19" sqref="D19"/>
    </sheetView>
  </sheetViews>
  <sheetFormatPr defaultRowHeight="12.75"/>
  <cols>
    <col min="1" max="1" width="7.7109375" customWidth="1"/>
    <col min="2" max="2" width="24.28515625" customWidth="1"/>
    <col min="3" max="3" width="6" customWidth="1"/>
    <col min="4" max="11" width="5.85546875" customWidth="1"/>
    <col min="12" max="19" width="5.5703125" customWidth="1"/>
    <col min="20" max="20" width="8" customWidth="1"/>
    <col min="21" max="21" width="8.42578125" hidden="1" customWidth="1"/>
    <col min="22" max="22" width="10.28515625" customWidth="1"/>
    <col min="23" max="23" width="14" style="1" customWidth="1"/>
    <col min="24" max="24" width="9.42578125" bestFit="1" customWidth="1"/>
  </cols>
  <sheetData>
    <row r="1" spans="1:57" ht="24" customHeight="1" thickTop="1" thickBot="1">
      <c r="A1" s="298" t="s">
        <v>22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300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</row>
    <row r="2" spans="1:57" s="25" customFormat="1" ht="17.45" customHeight="1" thickBot="1">
      <c r="A2" s="295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7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</row>
    <row r="3" spans="1:57" ht="15.75" customHeight="1" thickBot="1">
      <c r="A3" s="318" t="s">
        <v>24</v>
      </c>
      <c r="B3" s="319"/>
      <c r="C3" s="320" t="s">
        <v>0</v>
      </c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13" t="s">
        <v>23</v>
      </c>
      <c r="T3" s="313"/>
      <c r="U3" s="313"/>
      <c r="V3" s="313"/>
      <c r="W3" s="313"/>
      <c r="X3" s="314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</row>
    <row r="4" spans="1:57" ht="17.25" customHeight="1" thickBot="1">
      <c r="A4" s="310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2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</row>
    <row r="5" spans="1:57" ht="14.25" thickTop="1" thickBot="1">
      <c r="A5" s="255" t="s">
        <v>15</v>
      </c>
      <c r="B5" s="256" t="s">
        <v>2</v>
      </c>
      <c r="C5" s="257" t="s">
        <v>18</v>
      </c>
      <c r="D5" s="321" t="s">
        <v>13</v>
      </c>
      <c r="E5" s="322"/>
      <c r="F5" s="322"/>
      <c r="G5" s="323"/>
      <c r="H5" s="324" t="s">
        <v>14</v>
      </c>
      <c r="I5" s="322"/>
      <c r="J5" s="322"/>
      <c r="K5" s="322"/>
      <c r="L5" s="233" t="s">
        <v>3</v>
      </c>
      <c r="M5" s="234"/>
      <c r="N5" s="234"/>
      <c r="O5" s="235"/>
      <c r="P5" s="234" t="s">
        <v>4</v>
      </c>
      <c r="Q5" s="234"/>
      <c r="R5" s="234"/>
      <c r="S5" s="235"/>
      <c r="T5" s="249" t="s">
        <v>5</v>
      </c>
      <c r="U5" s="250" t="s">
        <v>6</v>
      </c>
      <c r="V5" s="251" t="s">
        <v>19</v>
      </c>
      <c r="W5" s="252"/>
      <c r="X5" s="305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</row>
    <row r="6" spans="1:57" ht="13.5" thickBot="1">
      <c r="A6" s="258" t="s">
        <v>16</v>
      </c>
      <c r="B6" s="259"/>
      <c r="C6" s="257" t="s">
        <v>17</v>
      </c>
      <c r="D6" s="44"/>
      <c r="E6" s="45"/>
      <c r="F6" s="45"/>
      <c r="G6" s="46"/>
      <c r="H6" s="47"/>
      <c r="I6" s="45"/>
      <c r="J6" s="45"/>
      <c r="K6" s="48"/>
      <c r="L6" s="49" t="s">
        <v>8</v>
      </c>
      <c r="M6" s="50" t="s">
        <v>9</v>
      </c>
      <c r="N6" s="51" t="s">
        <v>10</v>
      </c>
      <c r="O6" s="52" t="s">
        <v>11</v>
      </c>
      <c r="P6" s="53" t="s">
        <v>8</v>
      </c>
      <c r="Q6" s="50" t="s">
        <v>9</v>
      </c>
      <c r="R6" s="51" t="s">
        <v>10</v>
      </c>
      <c r="S6" s="52" t="s">
        <v>11</v>
      </c>
      <c r="T6" s="253"/>
      <c r="U6" s="254"/>
      <c r="V6" s="251" t="s">
        <v>20</v>
      </c>
      <c r="W6" s="252"/>
      <c r="X6" s="30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</row>
    <row r="7" spans="1:57" ht="23.1" customHeight="1" thickTop="1" thickBot="1">
      <c r="A7" s="307" t="s">
        <v>36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9"/>
      <c r="W7" s="106">
        <f>SUM(V8:V11)-MIN(V8:V11)</f>
        <v>694.79309999999998</v>
      </c>
      <c r="X7" s="107">
        <f>RANK(W7,W7:W27,0)</f>
        <v>1</v>
      </c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</row>
    <row r="8" spans="1:57" ht="23.1" customHeight="1">
      <c r="A8" s="227">
        <v>66.099999999999994</v>
      </c>
      <c r="B8" s="228" t="s">
        <v>33</v>
      </c>
      <c r="C8" s="160">
        <v>2006</v>
      </c>
      <c r="D8" s="7">
        <v>520</v>
      </c>
      <c r="E8" s="8">
        <v>520</v>
      </c>
      <c r="F8" s="8">
        <v>510</v>
      </c>
      <c r="G8" s="54">
        <f t="shared" ref="G8:G10" si="0">IF(MAX(D8:F8)&lt;0,0,MAX(D8:F8))/10</f>
        <v>52</v>
      </c>
      <c r="H8" s="9">
        <v>740</v>
      </c>
      <c r="I8" s="10">
        <v>780</v>
      </c>
      <c r="J8" s="10">
        <v>680</v>
      </c>
      <c r="K8" s="161">
        <f t="shared" ref="K8:K10" si="1">IF(MAX(H8:J8)&lt;0,0,MAX(H8:J8))/10</f>
        <v>78</v>
      </c>
      <c r="L8" s="370">
        <v>30</v>
      </c>
      <c r="M8" s="381">
        <v>32</v>
      </c>
      <c r="N8" s="381">
        <v>33</v>
      </c>
      <c r="O8" s="163">
        <f t="shared" ref="O8:O11" si="2">IF(MAX(L8:N8)&lt;0,0,MAX(L8:N8))</f>
        <v>33</v>
      </c>
      <c r="P8" s="384">
        <v>36</v>
      </c>
      <c r="Q8" s="381">
        <v>38</v>
      </c>
      <c r="R8" s="385">
        <v>39</v>
      </c>
      <c r="S8" s="164">
        <f>IF(MAX(P8:R8)&lt;0,0,MAX(P8:R8))</f>
        <v>39</v>
      </c>
      <c r="T8" s="165">
        <f t="shared" ref="T8:T11" si="3">SUM(O8,S8)</f>
        <v>72</v>
      </c>
      <c r="U8" s="166">
        <f t="shared" ref="U8:U15" si="4">IF(ISNUMBER(A8), (IF(174.393&lt; A8,T8, TRUNC(10^(0.794358141*((LOG((A8/174.393)/LOG(10))*(LOG((A8/174.393)/LOG(10)))))),4)*T8)), 0)</f>
        <v>99.619199999999992</v>
      </c>
      <c r="V8" s="167">
        <f>IF(ISNUMBER(A8), (IF(175.508&lt; A8,T8, TRUNC(10^(0.75194503*((LOG((A8/175.508)/LOG(10))*(LOG((A8/175.508)/LOG(10)))))),4)*T8)), 0)+G8+K8</f>
        <v>228.30160000000001</v>
      </c>
      <c r="W8" s="302"/>
      <c r="X8" s="301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</row>
    <row r="9" spans="1:57" ht="23.1" customHeight="1">
      <c r="A9" s="231">
        <v>52.8</v>
      </c>
      <c r="B9" s="232" t="s">
        <v>34</v>
      </c>
      <c r="C9" s="170">
        <v>2006</v>
      </c>
      <c r="D9" s="171">
        <v>550</v>
      </c>
      <c r="E9" s="172">
        <v>520</v>
      </c>
      <c r="F9" s="172">
        <v>500</v>
      </c>
      <c r="G9" s="54">
        <f t="shared" si="0"/>
        <v>55</v>
      </c>
      <c r="H9" s="173">
        <v>630</v>
      </c>
      <c r="I9" s="174">
        <v>630</v>
      </c>
      <c r="J9" s="174">
        <v>620</v>
      </c>
      <c r="K9" s="161">
        <f t="shared" si="1"/>
        <v>63</v>
      </c>
      <c r="L9" s="376">
        <v>27</v>
      </c>
      <c r="M9" s="378">
        <v>28</v>
      </c>
      <c r="N9" s="380">
        <v>29</v>
      </c>
      <c r="O9" s="163">
        <f t="shared" ref="O9:O10" si="5">IF(MAX(L9:N9)&lt;0,0,MAX(L9:N9))</f>
        <v>29</v>
      </c>
      <c r="P9" s="380">
        <v>31</v>
      </c>
      <c r="Q9" s="378">
        <v>33</v>
      </c>
      <c r="R9" s="383">
        <v>35</v>
      </c>
      <c r="S9" s="179">
        <f t="shared" ref="S9:S10" si="6">IF(MAX(P9:R9)&lt;0,0,MAX(P9:R9))</f>
        <v>35</v>
      </c>
      <c r="T9" s="180">
        <f t="shared" ref="T9:T10" si="7">SUM(O9,S9)</f>
        <v>64</v>
      </c>
      <c r="U9" s="181">
        <f t="shared" ref="U9:U10" si="8">IF(ISNUMBER(A9), (IF(174.393&lt; A9,T9, TRUNC(10^(0.794358141*((LOG((A9/174.393)/LOG(10))*(LOG((A9/174.393)/LOG(10)))))),4)*T9)), 0)</f>
        <v>104.72320000000001</v>
      </c>
      <c r="V9" s="167">
        <f t="shared" ref="V9:V11" si="9">IF(ISNUMBER(A9), (IF(175.508&lt; A9,T9, TRUNC(10^(0.75194503*((LOG((A9/175.508)/LOG(10))*(LOG((A9/175.508)/LOG(10)))))),4)*T9)), 0)+G9+K9</f>
        <v>220.51519999999999</v>
      </c>
      <c r="W9" s="302"/>
      <c r="X9" s="302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</row>
    <row r="10" spans="1:57" ht="23.1" customHeight="1" thickBot="1">
      <c r="A10" s="168">
        <v>47.3</v>
      </c>
      <c r="B10" s="169" t="s">
        <v>35</v>
      </c>
      <c r="C10" s="170">
        <v>2006</v>
      </c>
      <c r="D10" s="171">
        <v>560</v>
      </c>
      <c r="E10" s="172">
        <v>580</v>
      </c>
      <c r="F10" s="172">
        <v>600</v>
      </c>
      <c r="G10" s="54">
        <f t="shared" si="0"/>
        <v>60</v>
      </c>
      <c r="H10" s="173">
        <v>0</v>
      </c>
      <c r="I10" s="174">
        <v>540</v>
      </c>
      <c r="J10" s="174">
        <v>580</v>
      </c>
      <c r="K10" s="161">
        <f t="shared" si="1"/>
        <v>58</v>
      </c>
      <c r="L10" s="376">
        <v>25</v>
      </c>
      <c r="M10" s="378">
        <v>27</v>
      </c>
      <c r="N10" s="380">
        <v>29</v>
      </c>
      <c r="O10" s="163">
        <f t="shared" si="5"/>
        <v>29</v>
      </c>
      <c r="P10" s="380">
        <v>40</v>
      </c>
      <c r="Q10" s="378">
        <v>42</v>
      </c>
      <c r="R10" s="383">
        <v>44</v>
      </c>
      <c r="S10" s="179">
        <f t="shared" si="6"/>
        <v>44</v>
      </c>
      <c r="T10" s="180">
        <f t="shared" si="7"/>
        <v>73</v>
      </c>
      <c r="U10" s="181">
        <f t="shared" si="8"/>
        <v>131.33429999999998</v>
      </c>
      <c r="V10" s="167">
        <f t="shared" si="9"/>
        <v>245.97630000000001</v>
      </c>
      <c r="W10" s="302"/>
      <c r="X10" s="302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</row>
    <row r="11" spans="1:57" ht="23.1" hidden="1" customHeight="1" thickBot="1">
      <c r="A11" s="168"/>
      <c r="B11" s="169"/>
      <c r="C11" s="170"/>
      <c r="D11" s="171"/>
      <c r="E11" s="172"/>
      <c r="F11" s="172"/>
      <c r="G11" s="54">
        <f>IF(MAX(D11:F11)&lt;0,0,MAX(D11:F11))/10</f>
        <v>0</v>
      </c>
      <c r="H11" s="173"/>
      <c r="I11" s="174"/>
      <c r="J11" s="174"/>
      <c r="K11" s="161">
        <f>IF(MAX(H11:J11)&lt;0,0,MAX(H11:J11))/10</f>
        <v>0</v>
      </c>
      <c r="L11" s="175"/>
      <c r="M11" s="176"/>
      <c r="N11" s="177"/>
      <c r="O11" s="163">
        <f t="shared" si="2"/>
        <v>0</v>
      </c>
      <c r="P11" s="177"/>
      <c r="Q11" s="176"/>
      <c r="R11" s="178"/>
      <c r="S11" s="179">
        <f>IF(MAX(P11:R11)&lt;0,0,MAX(P11:R11))</f>
        <v>0</v>
      </c>
      <c r="T11" s="182">
        <f t="shared" si="3"/>
        <v>0</v>
      </c>
      <c r="U11" s="181">
        <f t="shared" si="4"/>
        <v>0</v>
      </c>
      <c r="V11" s="167">
        <f t="shared" si="9"/>
        <v>0</v>
      </c>
      <c r="W11" s="303"/>
      <c r="X11" s="303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</row>
    <row r="12" spans="1:57" ht="23.1" customHeight="1" thickTop="1" thickBot="1">
      <c r="A12" s="307" t="s">
        <v>37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9"/>
      <c r="W12" s="106">
        <f>SUM(V13:V16)-MIN(V13:V16)</f>
        <v>523.52719999999999</v>
      </c>
      <c r="X12" s="107">
        <f>RANK(W12,W7:W27,0)</f>
        <v>2</v>
      </c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</row>
    <row r="13" spans="1:57" ht="23.1" customHeight="1">
      <c r="A13" s="183">
        <v>64.599999999999994</v>
      </c>
      <c r="B13" s="184" t="s">
        <v>38</v>
      </c>
      <c r="C13" s="185">
        <v>2006</v>
      </c>
      <c r="D13" s="186">
        <v>370</v>
      </c>
      <c r="E13" s="187">
        <v>390</v>
      </c>
      <c r="F13" s="187">
        <v>400</v>
      </c>
      <c r="G13" s="70">
        <f>IF(MAX(D13:F13)&lt;0,0,MAX(D13:F13))/10</f>
        <v>40</v>
      </c>
      <c r="H13" s="186">
        <v>490</v>
      </c>
      <c r="I13" s="187">
        <v>390</v>
      </c>
      <c r="J13" s="188">
        <v>500</v>
      </c>
      <c r="K13" s="189">
        <f>IF(MAX(H13:J13)&lt;0,0,MAX(H13:J13))/10</f>
        <v>50</v>
      </c>
      <c r="L13" s="371">
        <v>13</v>
      </c>
      <c r="M13" s="190">
        <v>-14</v>
      </c>
      <c r="N13" s="373">
        <v>14</v>
      </c>
      <c r="O13" s="163">
        <f>IF(MAX(L13:N13)&lt;0,0,MAX(L13:N13))</f>
        <v>14</v>
      </c>
      <c r="P13" s="373">
        <v>16</v>
      </c>
      <c r="Q13" s="371">
        <v>17</v>
      </c>
      <c r="R13" s="373">
        <v>18</v>
      </c>
      <c r="S13" s="192">
        <f>IF(MAX(P13:R13)&lt;0,0,MAX(P13:R13))</f>
        <v>18</v>
      </c>
      <c r="T13" s="165">
        <f>SUM(O13,S13)</f>
        <v>32</v>
      </c>
      <c r="U13" s="166">
        <f t="shared" si="4"/>
        <v>44.9664</v>
      </c>
      <c r="V13" s="167">
        <f>IF(ISNUMBER(A13), (IF(175.508&lt; A13,T13, TRUNC(10^(0.75194503*((LOG((A13/175.508)/LOG(10))*(LOG((A13/175.508)/LOG(10)))))),4)*T13)), 0)+G13+K13</f>
        <v>134.3424</v>
      </c>
      <c r="W13" s="301"/>
      <c r="X13" s="304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</row>
    <row r="14" spans="1:57" ht="23.1" customHeight="1">
      <c r="A14" s="158">
        <v>56.2</v>
      </c>
      <c r="B14" s="159" t="s">
        <v>39</v>
      </c>
      <c r="C14" s="160">
        <v>2006</v>
      </c>
      <c r="D14" s="193">
        <v>450</v>
      </c>
      <c r="E14" s="194">
        <v>460</v>
      </c>
      <c r="F14" s="194">
        <v>470</v>
      </c>
      <c r="G14" s="5">
        <f>IF(MAX(D14:F14)&lt;0,0,MAX(D14:F14))/10</f>
        <v>47</v>
      </c>
      <c r="H14" s="193">
        <v>550</v>
      </c>
      <c r="I14" s="194">
        <v>550</v>
      </c>
      <c r="J14" s="195">
        <v>600</v>
      </c>
      <c r="K14" s="196">
        <f>IF(MAX(H14:J14)&lt;0,0,MAX(H14:J14))/10</f>
        <v>60</v>
      </c>
      <c r="L14" s="370">
        <v>12</v>
      </c>
      <c r="M14" s="372">
        <v>13</v>
      </c>
      <c r="N14" s="372">
        <v>14</v>
      </c>
      <c r="O14" s="199">
        <f>IF(MAX(L14:N14)&lt;0,0,MAX(L14:N14))</f>
        <v>14</v>
      </c>
      <c r="P14" s="374">
        <v>15</v>
      </c>
      <c r="Q14" s="372">
        <v>16</v>
      </c>
      <c r="R14" s="374">
        <v>17</v>
      </c>
      <c r="S14" s="164">
        <f>IF(MAX(P14:R14)&lt;0,0,MAX(P14:R14))</f>
        <v>17</v>
      </c>
      <c r="T14" s="201">
        <f>SUM(O14,S14)</f>
        <v>31</v>
      </c>
      <c r="U14" s="166">
        <f t="shared" si="4"/>
        <v>48.248400000000004</v>
      </c>
      <c r="V14" s="167">
        <f t="shared" ref="V14:V16" si="10">IF(ISNUMBER(A14), (IF(175.508&lt; A14,T14, TRUNC(10^(0.75194503*((LOG((A14/175.508)/LOG(10))*(LOG((A14/175.508)/LOG(10)))))),4)*T14)), 0)+G14+K14</f>
        <v>154.3432</v>
      </c>
      <c r="W14" s="302"/>
      <c r="X14" s="305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</row>
    <row r="15" spans="1:57" ht="23.1" customHeight="1" thickBot="1">
      <c r="A15" s="158">
        <v>57.3</v>
      </c>
      <c r="B15" s="159" t="s">
        <v>40</v>
      </c>
      <c r="C15" s="160">
        <v>2006</v>
      </c>
      <c r="D15" s="193">
        <v>590</v>
      </c>
      <c r="E15" s="194">
        <v>550</v>
      </c>
      <c r="F15" s="194">
        <v>580</v>
      </c>
      <c r="G15" s="5">
        <f>IF(MAX(D15:F15)&lt;0,0,MAX(D15:F15))/10</f>
        <v>59</v>
      </c>
      <c r="H15" s="193">
        <v>730</v>
      </c>
      <c r="I15" s="194">
        <v>840</v>
      </c>
      <c r="J15" s="195">
        <v>710</v>
      </c>
      <c r="K15" s="196">
        <f>IF(MAX(H15:J15)&lt;0,0,MAX(H15:J15))/10</f>
        <v>84</v>
      </c>
      <c r="L15" s="370">
        <v>26</v>
      </c>
      <c r="M15" s="372">
        <v>27</v>
      </c>
      <c r="N15" s="374">
        <v>28</v>
      </c>
      <c r="O15" s="199">
        <f>IF(MAX(L15:N15)&lt;0,0,MAX(L15:N15))</f>
        <v>28</v>
      </c>
      <c r="P15" s="374">
        <v>31</v>
      </c>
      <c r="Q15" s="372">
        <v>32</v>
      </c>
      <c r="R15" s="382">
        <v>33</v>
      </c>
      <c r="S15" s="164">
        <f>IF(MAX(P15:R15)&lt;0,0,MAX(P15:R15))</f>
        <v>33</v>
      </c>
      <c r="T15" s="201">
        <f>SUM(O15,S15)</f>
        <v>61</v>
      </c>
      <c r="U15" s="166">
        <f t="shared" si="4"/>
        <v>93.525199999999998</v>
      </c>
      <c r="V15" s="167">
        <f t="shared" si="10"/>
        <v>234.8416</v>
      </c>
      <c r="W15" s="302"/>
      <c r="X15" s="305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</row>
    <row r="16" spans="1:57" ht="23.1" hidden="1" customHeight="1" thickBot="1">
      <c r="A16" s="202"/>
      <c r="B16" s="203"/>
      <c r="C16" s="204"/>
      <c r="D16" s="205"/>
      <c r="E16" s="206"/>
      <c r="F16" s="206"/>
      <c r="G16" s="88">
        <f>IF(MAX(D16:F16)&lt;0,0,MAX(D16:F16))/10</f>
        <v>0</v>
      </c>
      <c r="H16" s="207"/>
      <c r="I16" s="208"/>
      <c r="J16" s="208"/>
      <c r="K16" s="196">
        <f>IF(MAX(H16:J16)&lt;0,0,MAX(H16:J16))/10</f>
        <v>0</v>
      </c>
      <c r="L16" s="209"/>
      <c r="M16" s="210"/>
      <c r="N16" s="211"/>
      <c r="O16" s="212">
        <f>IF(MAX(L16:N16)&lt;0,0,MAX(L16:N16))</f>
        <v>0</v>
      </c>
      <c r="P16" s="211"/>
      <c r="Q16" s="210"/>
      <c r="R16" s="213"/>
      <c r="S16" s="214">
        <f>IF(MAX(P16:R16)&lt;0,0,MAX(P16:R16))</f>
        <v>0</v>
      </c>
      <c r="T16" s="215">
        <f>SUM(O16,S16)</f>
        <v>0</v>
      </c>
      <c r="U16" s="216">
        <f>IF(ISNUMBER(A16), (IF(174.393&lt; A16,T16, TRUNC(10^(0.794358141*((LOG((A16/174.393)/LOG(10))*(LOG((A16/174.393)/LOG(10)))))),4)*T16)), 0)</f>
        <v>0</v>
      </c>
      <c r="V16" s="167">
        <f t="shared" si="10"/>
        <v>0</v>
      </c>
      <c r="W16" s="303"/>
      <c r="X16" s="30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</row>
    <row r="17" spans="1:57" ht="23.1" customHeight="1" thickTop="1" thickBot="1">
      <c r="A17" s="315" t="s">
        <v>48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7"/>
      <c r="W17" s="106">
        <f>SUM(V18:V21)-MIN(V18:V21)</f>
        <v>474.70269999999999</v>
      </c>
      <c r="X17" s="107">
        <f>RANK(W17,W7:W27,0)</f>
        <v>3</v>
      </c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</row>
    <row r="18" spans="1:57" ht="23.1" customHeight="1">
      <c r="A18" s="225">
        <v>29</v>
      </c>
      <c r="B18" s="226" t="s">
        <v>49</v>
      </c>
      <c r="C18" s="185">
        <v>2009</v>
      </c>
      <c r="D18" s="186">
        <v>460</v>
      </c>
      <c r="E18" s="187">
        <v>460</v>
      </c>
      <c r="F18" s="187">
        <v>450</v>
      </c>
      <c r="G18" s="70">
        <f>IF(MAX(D18:F18)&lt;0,0,MAX(D18:F18))/10</f>
        <v>46</v>
      </c>
      <c r="H18" s="186">
        <v>450</v>
      </c>
      <c r="I18" s="187">
        <v>450</v>
      </c>
      <c r="J18" s="188">
        <v>430</v>
      </c>
      <c r="K18" s="189">
        <f>IF(MAX(H18:J18)&lt;0,0,MAX(H18:J18))/10</f>
        <v>45</v>
      </c>
      <c r="L18" s="190" t="s">
        <v>50</v>
      </c>
      <c r="M18" s="190" t="s">
        <v>50</v>
      </c>
      <c r="N18" s="191" t="s">
        <v>50</v>
      </c>
      <c r="O18" s="163">
        <f>IF(MAX(L18:N18)&lt;0,0,MAX(L18:N18))</f>
        <v>0</v>
      </c>
      <c r="P18" s="191" t="s">
        <v>50</v>
      </c>
      <c r="Q18" s="190" t="s">
        <v>50</v>
      </c>
      <c r="R18" s="191" t="s">
        <v>50</v>
      </c>
      <c r="S18" s="192">
        <f>IF(MAX(P18:R18)&lt;0,0,MAX(P18:R18))</f>
        <v>0</v>
      </c>
      <c r="T18" s="165">
        <f>SUM(O18,S18)</f>
        <v>0</v>
      </c>
      <c r="U18" s="166">
        <f t="shared" ref="U18:U20" si="11">IF(ISNUMBER(A18), (IF(174.393&lt; A18,T18, TRUNC(10^(0.794358141*((LOG((A18/174.393)/LOG(10))*(LOG((A18/174.393)/LOG(10)))))),4)*T18)), 0)</f>
        <v>0</v>
      </c>
      <c r="V18" s="167">
        <f>IF(ISNUMBER(A18), (IF(175.508&lt; A18,T18, TRUNC(10^(0.75194503*((LOG((A18/175.508)/LOG(10))*(LOG((A18/175.508)/LOG(10)))))),4)*T18)), 0)+G18+K18</f>
        <v>91</v>
      </c>
      <c r="W18" s="301"/>
      <c r="X18" s="304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</row>
    <row r="19" spans="1:57" ht="23.1" customHeight="1">
      <c r="A19" s="227">
        <v>29.1</v>
      </c>
      <c r="B19" s="228" t="s">
        <v>51</v>
      </c>
      <c r="C19" s="160">
        <v>2008</v>
      </c>
      <c r="D19" s="193">
        <v>430</v>
      </c>
      <c r="E19" s="194">
        <v>440</v>
      </c>
      <c r="F19" s="194">
        <v>430</v>
      </c>
      <c r="G19" s="5">
        <f>IF(MAX(D19:F19)&lt;0,0,MAX(D19:F19))/10</f>
        <v>44</v>
      </c>
      <c r="H19" s="193">
        <v>260</v>
      </c>
      <c r="I19" s="194">
        <v>320</v>
      </c>
      <c r="J19" s="195">
        <v>390</v>
      </c>
      <c r="K19" s="196">
        <f>IF(MAX(H19:J19)&lt;0,0,MAX(H19:J19))/10</f>
        <v>39</v>
      </c>
      <c r="L19" s="370">
        <v>10</v>
      </c>
      <c r="M19" s="372">
        <v>12</v>
      </c>
      <c r="N19" s="372">
        <v>13</v>
      </c>
      <c r="O19" s="199">
        <f>IF(MAX(L19:N19)&lt;0,0,MAX(L19:N19))</f>
        <v>13</v>
      </c>
      <c r="P19" s="374">
        <v>12</v>
      </c>
      <c r="Q19" s="372">
        <v>14</v>
      </c>
      <c r="R19" s="374">
        <v>16</v>
      </c>
      <c r="S19" s="164">
        <f>IF(MAX(P19:R19)&lt;0,0,MAX(P19:R19))</f>
        <v>16</v>
      </c>
      <c r="T19" s="201">
        <f>SUM(O19,S19)</f>
        <v>29</v>
      </c>
      <c r="U19" s="166">
        <f t="shared" si="11"/>
        <v>87.649600000000007</v>
      </c>
      <c r="V19" s="167">
        <f t="shared" ref="V19:V21" si="12">IF(ISNUMBER(A19), (IF(175.508&lt; A19,T19, TRUNC(10^(0.75194503*((LOG((A19/175.508)/LOG(10))*(LOG((A19/175.508)/LOG(10)))))),4)*T19)), 0)+G19+K19</f>
        <v>166.24160000000001</v>
      </c>
      <c r="W19" s="302"/>
      <c r="X19" s="305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</row>
    <row r="20" spans="1:57" ht="23.1" customHeight="1" thickBot="1">
      <c r="A20" s="227">
        <v>54.1</v>
      </c>
      <c r="B20" s="228" t="s">
        <v>66</v>
      </c>
      <c r="C20" s="160">
        <v>2008</v>
      </c>
      <c r="D20" s="193">
        <v>550</v>
      </c>
      <c r="E20" s="194">
        <v>550</v>
      </c>
      <c r="F20" s="194">
        <v>500</v>
      </c>
      <c r="G20" s="5">
        <f>IF(MAX(D20:F20)&lt;0,0,MAX(D20:F20))/10</f>
        <v>55</v>
      </c>
      <c r="H20" s="193">
        <v>0</v>
      </c>
      <c r="I20" s="194">
        <v>430</v>
      </c>
      <c r="J20" s="195">
        <v>540</v>
      </c>
      <c r="K20" s="196">
        <f>IF(MAX(H20:J20)&lt;0,0,MAX(H20:J20))/10</f>
        <v>54</v>
      </c>
      <c r="L20" s="370">
        <v>26</v>
      </c>
      <c r="M20" s="372">
        <v>29</v>
      </c>
      <c r="N20" s="200">
        <v>-31</v>
      </c>
      <c r="O20" s="199">
        <f>IF(MAX(L20:N20)&lt;0,0,MAX(L20:N20))</f>
        <v>29</v>
      </c>
      <c r="P20" s="374">
        <v>36</v>
      </c>
      <c r="Q20" s="372">
        <v>38</v>
      </c>
      <c r="R20" s="382">
        <v>40</v>
      </c>
      <c r="S20" s="164">
        <f>IF(MAX(P20:R20)&lt;0,0,MAX(P20:R20))</f>
        <v>40</v>
      </c>
      <c r="T20" s="201">
        <f>SUM(O20,S20)</f>
        <v>69</v>
      </c>
      <c r="U20" s="166">
        <f t="shared" si="11"/>
        <v>110.68980000000001</v>
      </c>
      <c r="V20" s="167">
        <f t="shared" si="12"/>
        <v>217.46109999999999</v>
      </c>
      <c r="W20" s="302"/>
      <c r="X20" s="305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</row>
    <row r="21" spans="1:57" ht="23.1" hidden="1" customHeight="1" thickBot="1">
      <c r="A21" s="229"/>
      <c r="B21" s="230"/>
      <c r="C21" s="204"/>
      <c r="D21" s="205"/>
      <c r="E21" s="206"/>
      <c r="F21" s="206"/>
      <c r="G21" s="88">
        <f>IF(MAX(D21:F21)&lt;0,0,MAX(D21:F21))/10</f>
        <v>0</v>
      </c>
      <c r="H21" s="207"/>
      <c r="I21" s="208"/>
      <c r="J21" s="208"/>
      <c r="K21" s="196">
        <f>IF(MAX(H21:J21)&lt;0,0,MAX(H21:J21))/10</f>
        <v>0</v>
      </c>
      <c r="L21" s="209"/>
      <c r="M21" s="210"/>
      <c r="N21" s="211"/>
      <c r="O21" s="212">
        <f>IF(MAX(L21:N21)&lt;0,0,MAX(L21:N21))</f>
        <v>0</v>
      </c>
      <c r="P21" s="211"/>
      <c r="Q21" s="210"/>
      <c r="R21" s="213"/>
      <c r="S21" s="214">
        <f>IF(MAX(P21:R21)&lt;0,0,MAX(P21:R21))</f>
        <v>0</v>
      </c>
      <c r="T21" s="215">
        <f>SUM(O21,S21)</f>
        <v>0</v>
      </c>
      <c r="U21" s="216">
        <f>IF(ISNUMBER(A21), (IF(174.393&lt; A21,T21, TRUNC(10^(0.794358141*((LOG((A21/174.393)/LOG(10))*(LOG((A21/174.393)/LOG(10)))))),4)*T21)), 0)</f>
        <v>0</v>
      </c>
      <c r="V21" s="167">
        <f t="shared" si="12"/>
        <v>0</v>
      </c>
      <c r="W21" s="303"/>
      <c r="X21" s="30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</row>
    <row r="22" spans="1:57" ht="23.1" customHeight="1" thickTop="1" thickBot="1">
      <c r="A22" s="307" t="s">
        <v>57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9"/>
      <c r="W22" s="106">
        <f>SUM(V23:V26)-MIN(V23:V26)</f>
        <v>466.83409999999998</v>
      </c>
      <c r="X22" s="107">
        <f>RANK(W22,W7:W27,0)</f>
        <v>4</v>
      </c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</row>
    <row r="23" spans="1:57" ht="23.1" customHeight="1">
      <c r="A23" s="225">
        <v>37.9</v>
      </c>
      <c r="B23" s="226" t="s">
        <v>58</v>
      </c>
      <c r="C23" s="185">
        <v>2007</v>
      </c>
      <c r="D23" s="186">
        <v>510</v>
      </c>
      <c r="E23" s="187">
        <v>510</v>
      </c>
      <c r="F23" s="187">
        <v>510</v>
      </c>
      <c r="G23" s="70">
        <f>IF(MAX(D23:F23)&lt;0,0,MAX(D23:F23))/10</f>
        <v>51</v>
      </c>
      <c r="H23" s="186">
        <v>680</v>
      </c>
      <c r="I23" s="187">
        <v>540</v>
      </c>
      <c r="J23" s="188">
        <v>670</v>
      </c>
      <c r="K23" s="189">
        <f>IF(MAX(H23:J23)&lt;0,0,MAX(H23:J23))/10</f>
        <v>68</v>
      </c>
      <c r="L23" s="371">
        <v>12</v>
      </c>
      <c r="M23" s="371">
        <v>14</v>
      </c>
      <c r="N23" s="373">
        <v>16</v>
      </c>
      <c r="O23" s="163">
        <f>IF(MAX(L23:N23)&lt;0,0,MAX(L23:N23))</f>
        <v>16</v>
      </c>
      <c r="P23" s="373">
        <v>13</v>
      </c>
      <c r="Q23" s="371">
        <v>15</v>
      </c>
      <c r="R23" s="373">
        <v>17</v>
      </c>
      <c r="S23" s="192">
        <f>IF(MAX(P23:R23)&lt;0,0,MAX(P23:R23))</f>
        <v>17</v>
      </c>
      <c r="T23" s="165">
        <f>SUM(O23,S23)</f>
        <v>33</v>
      </c>
      <c r="U23" s="217">
        <f t="shared" ref="U23:U25" si="13">IF(ISNUMBER(A23), (IF(174.393&lt; A23,T23, TRUNC(10^(0.794358141*((LOG((A23/174.393)/LOG(10))*(LOG((A23/174.393)/LOG(10)))))),4)*T23)), 0)</f>
        <v>73.715400000000002</v>
      </c>
      <c r="V23" s="224">
        <f>IF(ISNUMBER(A23), (IF(175.508&lt; A23,T23, TRUNC(10^(0.75194503*((LOG((A23/175.508)/LOG(10))*(LOG((A23/175.508)/LOG(10)))))),4)*T23)), 0)+G23+K23</f>
        <v>190.07210000000001</v>
      </c>
      <c r="W23" s="301"/>
      <c r="X23" s="304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</row>
    <row r="24" spans="1:57" ht="23.1" customHeight="1">
      <c r="A24" s="227">
        <v>21.8</v>
      </c>
      <c r="B24" s="228" t="s">
        <v>59</v>
      </c>
      <c r="C24" s="160">
        <v>2010</v>
      </c>
      <c r="D24" s="193">
        <v>380</v>
      </c>
      <c r="E24" s="194">
        <v>410</v>
      </c>
      <c r="F24" s="194">
        <v>430</v>
      </c>
      <c r="G24" s="5">
        <f>IF(MAX(D24:F24)&lt;0,0,MAX(D24:F24))/10</f>
        <v>43</v>
      </c>
      <c r="H24" s="193">
        <v>220</v>
      </c>
      <c r="I24" s="194">
        <v>240</v>
      </c>
      <c r="J24" s="195">
        <v>280</v>
      </c>
      <c r="K24" s="196">
        <f>IF(MAX(H24:J24)&lt;0,0,MAX(H24:J24))/10</f>
        <v>28</v>
      </c>
      <c r="L24" s="197" t="s">
        <v>50</v>
      </c>
      <c r="M24" s="198" t="s">
        <v>50</v>
      </c>
      <c r="N24" s="198" t="s">
        <v>50</v>
      </c>
      <c r="O24" s="199">
        <f>IF(MAX(L24:N24)&lt;0,0,MAX(L24:N24))</f>
        <v>0</v>
      </c>
      <c r="P24" s="200" t="s">
        <v>50</v>
      </c>
      <c r="Q24" s="198" t="s">
        <v>50</v>
      </c>
      <c r="R24" s="200" t="s">
        <v>50</v>
      </c>
      <c r="S24" s="164">
        <f>IF(MAX(P24:R24)&lt;0,0,MAX(P24:R24))</f>
        <v>0</v>
      </c>
      <c r="T24" s="201">
        <f>SUM(O24,S24)</f>
        <v>0</v>
      </c>
      <c r="U24" s="217">
        <f t="shared" si="13"/>
        <v>0</v>
      </c>
      <c r="V24" s="224">
        <f t="shared" ref="V24:V26" si="14">IF(ISNUMBER(A24), (IF(175.508&lt; A24,T24, TRUNC(10^(0.75194503*((LOG((A24/175.508)/LOG(10))*(LOG((A24/175.508)/LOG(10)))))),4)*T24)), 0)+G24+K24</f>
        <v>71</v>
      </c>
      <c r="W24" s="302"/>
      <c r="X24" s="305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</row>
    <row r="25" spans="1:57" ht="23.1" customHeight="1" thickBot="1">
      <c r="A25" s="227">
        <v>31.8</v>
      </c>
      <c r="B25" s="228" t="s">
        <v>60</v>
      </c>
      <c r="C25" s="160">
        <v>2007</v>
      </c>
      <c r="D25" s="193">
        <v>590</v>
      </c>
      <c r="E25" s="194">
        <v>600</v>
      </c>
      <c r="F25" s="194">
        <v>590</v>
      </c>
      <c r="G25" s="5">
        <f>IF(MAX(D25:F25)&lt;0,0,MAX(D25:F25))/10</f>
        <v>60</v>
      </c>
      <c r="H25" s="193">
        <v>450</v>
      </c>
      <c r="I25" s="194">
        <v>550</v>
      </c>
      <c r="J25" s="195">
        <v>530</v>
      </c>
      <c r="K25" s="196">
        <f>IF(MAX(H25:J25)&lt;0,0,MAX(H25:J25))/10</f>
        <v>55</v>
      </c>
      <c r="L25" s="370">
        <v>13</v>
      </c>
      <c r="M25" s="372">
        <v>15</v>
      </c>
      <c r="N25" s="374">
        <v>17</v>
      </c>
      <c r="O25" s="199">
        <f>IF(MAX(L25:N25)&lt;0,0,MAX(L25:N25))</f>
        <v>17</v>
      </c>
      <c r="P25" s="374">
        <v>14</v>
      </c>
      <c r="Q25" s="372">
        <v>16</v>
      </c>
      <c r="R25" s="374">
        <v>18</v>
      </c>
      <c r="S25" s="164">
        <f>IF(MAX(P25:R25)&lt;0,0,MAX(P25:R25))</f>
        <v>18</v>
      </c>
      <c r="T25" s="201">
        <f>SUM(O25,S25)</f>
        <v>35</v>
      </c>
      <c r="U25" s="217">
        <f t="shared" si="13"/>
        <v>95.06</v>
      </c>
      <c r="V25" s="224">
        <f t="shared" si="14"/>
        <v>205.762</v>
      </c>
      <c r="W25" s="302"/>
      <c r="X25" s="305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</row>
    <row r="26" spans="1:57" ht="23.1" hidden="1" customHeight="1" thickBot="1">
      <c r="A26" s="229"/>
      <c r="B26" s="230"/>
      <c r="C26" s="204"/>
      <c r="D26" s="205"/>
      <c r="E26" s="206"/>
      <c r="F26" s="206"/>
      <c r="G26" s="88">
        <f>IF(MAX(D26:F26)&lt;0,0,MAX(D26:F26))/10</f>
        <v>0</v>
      </c>
      <c r="H26" s="207"/>
      <c r="I26" s="208"/>
      <c r="J26" s="208"/>
      <c r="K26" s="196">
        <f>IF(MAX(H26:J26)&lt;0,0,MAX(H26:J26))/10</f>
        <v>0</v>
      </c>
      <c r="L26" s="209"/>
      <c r="M26" s="210"/>
      <c r="N26" s="211"/>
      <c r="O26" s="212">
        <f>IF(MAX(L26:N26)&lt;0,0,MAX(L26:N26))</f>
        <v>0</v>
      </c>
      <c r="P26" s="211"/>
      <c r="Q26" s="210"/>
      <c r="R26" s="213"/>
      <c r="S26" s="214">
        <f>IF(MAX(P26:R26)&lt;0,0,MAX(P26:R26))</f>
        <v>0</v>
      </c>
      <c r="T26" s="215">
        <f>SUM(O26,S26)</f>
        <v>0</v>
      </c>
      <c r="U26" s="223">
        <f>IF(ISNUMBER(A26), (IF(174.393&lt; A26,T26, TRUNC(10^(0.794358141*((LOG((A26/174.393)/LOG(10))*(LOG((A26/174.393)/LOG(10)))))),4)*T26)), 0)</f>
        <v>0</v>
      </c>
      <c r="V26" s="224">
        <f t="shared" si="14"/>
        <v>0</v>
      </c>
      <c r="W26" s="303"/>
      <c r="X26" s="30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</row>
    <row r="27" spans="1:57" ht="23.1" customHeight="1" thickTop="1" thickBot="1">
      <c r="A27" s="307" t="s">
        <v>46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9"/>
      <c r="W27" s="106">
        <f>SUM(V28:V31)-MIN(V28:V31)</f>
        <v>399.74170000000004</v>
      </c>
      <c r="X27" s="107">
        <f>RANK(W27,W7:W27,0)</f>
        <v>5</v>
      </c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</row>
    <row r="28" spans="1:57" ht="23.1" customHeight="1">
      <c r="A28" s="225">
        <v>42.6</v>
      </c>
      <c r="B28" s="226" t="s">
        <v>62</v>
      </c>
      <c r="C28" s="185">
        <v>2005</v>
      </c>
      <c r="D28" s="186">
        <v>470</v>
      </c>
      <c r="E28" s="187">
        <v>490</v>
      </c>
      <c r="F28" s="187">
        <v>470</v>
      </c>
      <c r="G28" s="70">
        <f>IF(MAX(D28:F28)&lt;0,0,MAX(D28:F28))/10</f>
        <v>49</v>
      </c>
      <c r="H28" s="186">
        <v>560</v>
      </c>
      <c r="I28" s="187">
        <v>550</v>
      </c>
      <c r="J28" s="188">
        <v>540</v>
      </c>
      <c r="K28" s="189">
        <f>IF(MAX(H28:J28)&lt;0,0,MAX(H28:J28))/10</f>
        <v>56</v>
      </c>
      <c r="L28" s="371">
        <v>12</v>
      </c>
      <c r="M28" s="371">
        <v>14</v>
      </c>
      <c r="N28" s="191">
        <v>-15</v>
      </c>
      <c r="O28" s="163">
        <f>IF(MAX(L28:N28)&lt;0,0,MAX(L28:N28))</f>
        <v>14</v>
      </c>
      <c r="P28" s="373">
        <v>14</v>
      </c>
      <c r="Q28" s="371">
        <v>16</v>
      </c>
      <c r="R28" s="373">
        <v>17</v>
      </c>
      <c r="S28" s="192">
        <f>IF(MAX(P28:R28)&lt;0,0,MAX(P28:R28))</f>
        <v>17</v>
      </c>
      <c r="T28" s="165">
        <f>SUM(O28,S28)</f>
        <v>31</v>
      </c>
      <c r="U28" s="217">
        <f t="shared" ref="U28:U30" si="15">IF(ISNUMBER(A28), (IF(174.393&lt; A28,T28, TRUNC(10^(0.794358141*((LOG((A28/174.393)/LOG(10))*(LOG((A28/174.393)/LOG(10)))))),4)*T28)), 0)</f>
        <v>61.516399999999997</v>
      </c>
      <c r="V28" s="224">
        <f>IF(ISNUMBER(A28), (IF(175.508&lt; A28,T28, TRUNC(10^(0.75194503*((LOG((A28/175.508)/LOG(10))*(LOG((A28/175.508)/LOG(10)))))),4)*T28)), 0)+G28+K28</f>
        <v>164.65640000000002</v>
      </c>
      <c r="W28" s="301"/>
      <c r="X28" s="304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</row>
    <row r="29" spans="1:57" ht="23.1" customHeight="1">
      <c r="A29" s="227">
        <v>66.5</v>
      </c>
      <c r="B29" s="228" t="s">
        <v>63</v>
      </c>
      <c r="C29" s="160">
        <v>2006</v>
      </c>
      <c r="D29" s="193">
        <v>450</v>
      </c>
      <c r="E29" s="194">
        <v>440</v>
      </c>
      <c r="F29" s="194">
        <v>440</v>
      </c>
      <c r="G29" s="5">
        <f>IF(MAX(D29:F29)&lt;0,0,MAX(D29:F29))/10</f>
        <v>45</v>
      </c>
      <c r="H29" s="193">
        <v>370</v>
      </c>
      <c r="I29" s="194">
        <v>260</v>
      </c>
      <c r="J29" s="195">
        <v>480</v>
      </c>
      <c r="K29" s="196">
        <f>IF(MAX(H29:J29)&lt;0,0,MAX(H29:J29))/10</f>
        <v>48</v>
      </c>
      <c r="L29" s="370">
        <v>18</v>
      </c>
      <c r="M29" s="372">
        <v>21</v>
      </c>
      <c r="N29" s="372">
        <v>23</v>
      </c>
      <c r="O29" s="199">
        <f>IF(MAX(L29:N29)&lt;0,0,MAX(L29:N29))</f>
        <v>23</v>
      </c>
      <c r="P29" s="374">
        <v>25</v>
      </c>
      <c r="Q29" s="372">
        <v>28</v>
      </c>
      <c r="R29" s="374">
        <v>30</v>
      </c>
      <c r="S29" s="164">
        <f>IF(MAX(P29:R29)&lt;0,0,MAX(P29:R29))</f>
        <v>30</v>
      </c>
      <c r="T29" s="201">
        <f>SUM(O29,S29)</f>
        <v>53</v>
      </c>
      <c r="U29" s="217">
        <f t="shared" si="15"/>
        <v>73.033999999999992</v>
      </c>
      <c r="V29" s="224">
        <f t="shared" ref="V29:V31" si="16">IF(ISNUMBER(A29), (IF(175.508&lt; A29,T29, TRUNC(10^(0.75194503*((LOG((A29/175.508)/LOG(10))*(LOG((A29/175.508)/LOG(10)))))),4)*T29)), 0)+G29+K29</f>
        <v>165.08530000000002</v>
      </c>
      <c r="W29" s="302"/>
      <c r="X29" s="305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</row>
    <row r="30" spans="1:57" ht="23.1" customHeight="1" thickBot="1">
      <c r="A30" s="227">
        <v>52.8</v>
      </c>
      <c r="B30" s="228" t="s">
        <v>64</v>
      </c>
      <c r="C30" s="160">
        <v>2008</v>
      </c>
      <c r="D30" s="193">
        <v>350</v>
      </c>
      <c r="E30" s="194">
        <v>350</v>
      </c>
      <c r="F30" s="194">
        <v>360</v>
      </c>
      <c r="G30" s="5">
        <f>IF(MAX(D30:F30)&lt;0,0,MAX(D30:F30))/10</f>
        <v>36</v>
      </c>
      <c r="H30" s="193">
        <v>340</v>
      </c>
      <c r="I30" s="194">
        <v>250</v>
      </c>
      <c r="J30" s="195">
        <v>120</v>
      </c>
      <c r="K30" s="196">
        <f>IF(MAX(H30:J30)&lt;0,0,MAX(H30:J30))/10</f>
        <v>34</v>
      </c>
      <c r="L30" s="162" t="s">
        <v>50</v>
      </c>
      <c r="M30" s="198" t="s">
        <v>50</v>
      </c>
      <c r="N30" s="200" t="s">
        <v>50</v>
      </c>
      <c r="O30" s="199">
        <f>IF(MAX(L30:N30)&lt;0,0,MAX(L30:N30))</f>
        <v>0</v>
      </c>
      <c r="P30" s="200" t="s">
        <v>50</v>
      </c>
      <c r="Q30" s="198" t="s">
        <v>50</v>
      </c>
      <c r="R30" s="200" t="s">
        <v>50</v>
      </c>
      <c r="S30" s="164">
        <f>IF(MAX(P30:R30)&lt;0,0,MAX(P30:R30))</f>
        <v>0</v>
      </c>
      <c r="T30" s="201">
        <f>SUM(O30,S30)</f>
        <v>0</v>
      </c>
      <c r="U30" s="217">
        <f t="shared" si="15"/>
        <v>0</v>
      </c>
      <c r="V30" s="224">
        <f t="shared" si="16"/>
        <v>70</v>
      </c>
      <c r="W30" s="302"/>
      <c r="X30" s="305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</row>
    <row r="31" spans="1:57" ht="23.1" hidden="1" customHeight="1" thickBot="1">
      <c r="A31" s="202"/>
      <c r="B31" s="203"/>
      <c r="C31" s="204"/>
      <c r="D31" s="205"/>
      <c r="E31" s="206"/>
      <c r="F31" s="206"/>
      <c r="G31" s="88">
        <f>IF(MAX(D31:F31)&lt;0,0,MAX(D31:F31))/10</f>
        <v>0</v>
      </c>
      <c r="H31" s="207"/>
      <c r="I31" s="208"/>
      <c r="J31" s="208"/>
      <c r="K31" s="196">
        <f>IF(MAX(H31:J31)&lt;0,0,MAX(H31:J31))/10</f>
        <v>0</v>
      </c>
      <c r="L31" s="209"/>
      <c r="M31" s="210"/>
      <c r="N31" s="211"/>
      <c r="O31" s="212">
        <f>IF(MAX(L31:N31)&lt;0,0,MAX(L31:N31))</f>
        <v>0</v>
      </c>
      <c r="P31" s="211"/>
      <c r="Q31" s="210"/>
      <c r="R31" s="213"/>
      <c r="S31" s="214">
        <f>IF(MAX(P31:R31)&lt;0,0,MAX(P31:R31))</f>
        <v>0</v>
      </c>
      <c r="T31" s="215">
        <f>SUM(O31,S31)</f>
        <v>0</v>
      </c>
      <c r="U31" s="223">
        <f>IF(ISNUMBER(A31), (IF(174.393&lt; A31,T31, TRUNC(10^(0.794358141*((LOG((A31/174.393)/LOG(10))*(LOG((A31/174.393)/LOG(10)))))),4)*T31)), 0)</f>
        <v>0</v>
      </c>
      <c r="V31" s="224">
        <f t="shared" si="16"/>
        <v>0</v>
      </c>
      <c r="W31" s="303"/>
      <c r="X31" s="30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</row>
    <row r="32" spans="1:57" ht="23.1" customHeight="1" thickTop="1" thickBot="1">
      <c r="A32" s="307" t="s">
        <v>21</v>
      </c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9"/>
      <c r="W32" s="106"/>
      <c r="X32" s="107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</row>
    <row r="33" spans="1:57" ht="23.1" customHeight="1">
      <c r="A33" s="270">
        <v>71.099999999999994</v>
      </c>
      <c r="B33" s="271" t="s">
        <v>27</v>
      </c>
      <c r="C33" s="272">
        <v>2007</v>
      </c>
      <c r="D33" s="273">
        <v>370</v>
      </c>
      <c r="E33" s="274">
        <v>450</v>
      </c>
      <c r="F33" s="274">
        <v>450</v>
      </c>
      <c r="G33" s="275">
        <f>IF(MAX(D33:F33)&lt;0,0,MAX(D33:F33))/10</f>
        <v>45</v>
      </c>
      <c r="H33" s="276">
        <v>500</v>
      </c>
      <c r="I33" s="277">
        <v>400</v>
      </c>
      <c r="J33" s="277">
        <v>400</v>
      </c>
      <c r="K33" s="278">
        <f>IF(MAX(H33:J33)&lt;0,0,MAX(H33:J33))/10</f>
        <v>50</v>
      </c>
      <c r="L33" s="375">
        <v>22</v>
      </c>
      <c r="M33" s="377">
        <v>25</v>
      </c>
      <c r="N33" s="379">
        <v>27</v>
      </c>
      <c r="O33" s="280">
        <f>IF(MAX(L33:N33)&lt;0,0,MAX(L33:N33))</f>
        <v>27</v>
      </c>
      <c r="P33" s="379">
        <v>32</v>
      </c>
      <c r="Q33" s="279">
        <v>-35</v>
      </c>
      <c r="R33" s="279">
        <v>-35</v>
      </c>
      <c r="S33" s="281">
        <f>IF(MAX(P33:R33)&lt;0,0,MAX(P33:R33))</f>
        <v>32</v>
      </c>
      <c r="T33" s="220">
        <f>SUM(O33,S33)</f>
        <v>59</v>
      </c>
      <c r="U33" s="282">
        <f>IF(ISNUMBER(A33), (IF(174.393&lt; A33,T33, TRUNC(10^(0.794358141*((LOG((A33/174.393)/LOG(10))*(LOG((A33/174.393)/LOG(10)))))),4)*T33)), 0)</f>
        <v>77.885900000000007</v>
      </c>
      <c r="V33" s="283">
        <f>IF(ISNUMBER(A33), (IF(175.508&lt; A33,T33, TRUNC(10^(0.75194503*((LOG((A33/175.508)/LOG(10))*(LOG((A33/175.508)/LOG(10)))))),4)*T33)), 0)+G33+K33</f>
        <v>172.02449999999999</v>
      </c>
      <c r="W33" s="301"/>
      <c r="X33" s="304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</row>
    <row r="34" spans="1:57" ht="23.1" customHeight="1" thickBot="1">
      <c r="A34" s="368">
        <v>46.5</v>
      </c>
      <c r="B34" s="121" t="s">
        <v>65</v>
      </c>
      <c r="C34" s="123">
        <v>2005</v>
      </c>
      <c r="D34" s="284">
        <v>660</v>
      </c>
      <c r="E34" s="285">
        <v>660</v>
      </c>
      <c r="F34" s="285">
        <v>660</v>
      </c>
      <c r="G34" s="286">
        <f>IF(MAX(D34:F34)&lt;0,0,MAX(D34:F34))/10</f>
        <v>66</v>
      </c>
      <c r="H34" s="9">
        <v>920</v>
      </c>
      <c r="I34" s="10">
        <v>700</v>
      </c>
      <c r="J34" s="10">
        <v>820</v>
      </c>
      <c r="K34" s="218">
        <f>IF(MAX(H34:J34)&lt;0,0,MAX(H34:J34))/10</f>
        <v>92</v>
      </c>
      <c r="L34" s="395">
        <v>36</v>
      </c>
      <c r="M34" s="391">
        <v>38</v>
      </c>
      <c r="N34" s="390">
        <v>40</v>
      </c>
      <c r="O34" s="128">
        <f>IF(MAX(L34:N34)&lt;0,0,MAX(L34:N34))</f>
        <v>40</v>
      </c>
      <c r="P34" s="400">
        <v>46</v>
      </c>
      <c r="Q34" s="387">
        <v>50</v>
      </c>
      <c r="R34" s="136">
        <v>-52</v>
      </c>
      <c r="S34" s="164">
        <f>IF(MAX(P34:R34)&lt;0,0,MAX(P34:R34))</f>
        <v>50</v>
      </c>
      <c r="T34" s="287">
        <f>SUM(O34,S34)</f>
        <v>90</v>
      </c>
      <c r="U34" s="288">
        <f t="shared" ref="U34" si="17">IF(ISNUMBER(A34), (IF(174.393&lt; A34,T34, TRUNC(10^(0.794358141*((LOG((A34/174.393)/LOG(10))*(LOG((A34/174.393)/LOG(10)))))),4)*T34)), 0)</f>
        <v>164.44800000000001</v>
      </c>
      <c r="V34" s="224">
        <f t="shared" ref="V34" si="18">IF(ISNUMBER(A34), (IF(175.508&lt; A34,T34, TRUNC(10^(0.75194503*((LOG((A34/175.508)/LOG(10))*(LOG((A34/175.508)/LOG(10)))))),4)*T34)), 0)+G34+K34</f>
        <v>318.11900000000003</v>
      </c>
      <c r="W34" s="302"/>
      <c r="X34" s="305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</row>
    <row r="35" spans="1:57" ht="23.1" customHeight="1">
      <c r="A35" s="115">
        <v>57.4</v>
      </c>
      <c r="B35" s="18" t="s">
        <v>41</v>
      </c>
      <c r="C35" s="42">
        <v>2005</v>
      </c>
      <c r="D35" s="284">
        <v>610</v>
      </c>
      <c r="E35" s="285">
        <v>590</v>
      </c>
      <c r="F35" s="285">
        <v>610</v>
      </c>
      <c r="G35" s="286">
        <f>IF(MAX(D35:F35)&lt;0,0,MAX(D35:F35))/10</f>
        <v>61</v>
      </c>
      <c r="H35" s="9">
        <v>730</v>
      </c>
      <c r="I35" s="10">
        <v>740</v>
      </c>
      <c r="J35" s="10">
        <v>710</v>
      </c>
      <c r="K35" s="218">
        <f>IF(MAX(H35:J35)&lt;0,0,MAX(H35:J35))/10</f>
        <v>74</v>
      </c>
      <c r="L35" s="386">
        <v>17</v>
      </c>
      <c r="M35" s="387">
        <v>19</v>
      </c>
      <c r="N35" s="389">
        <v>20</v>
      </c>
      <c r="O35" s="131">
        <f>IF(MAX(L35:N35)&lt;0,0,MAX(L35:N35))</f>
        <v>20</v>
      </c>
      <c r="P35" s="398">
        <v>-26</v>
      </c>
      <c r="Q35" s="399">
        <v>26</v>
      </c>
      <c r="R35" s="401">
        <v>29</v>
      </c>
      <c r="S35" s="164">
        <f>IF(MAX(P35:R35)&lt;0,0,MAX(P35:R35))</f>
        <v>29</v>
      </c>
      <c r="T35" s="219">
        <f>SUM(O35,S35)</f>
        <v>49</v>
      </c>
      <c r="U35" s="289">
        <f>IF(ISNUMBER(A35), (IF(174.393&lt; A35,T35, TRUNC(10^(0.794358141*((LOG((A35/174.393)/LOG(10))*(LOG((A35/174.393)/LOG(10)))))),4)*T35)), 0)</f>
        <v>75.023899999999998</v>
      </c>
      <c r="V35" s="224">
        <f t="shared" ref="V35:V36" si="19">IF(ISNUMBER(A35), (IF(175.508&lt; A35,T35, TRUNC(10^(0.75194503*((LOG((A35/175.508)/LOG(10))*(LOG((A35/175.508)/LOG(10)))))),4)*T35)), 0)+G35+K35</f>
        <v>208.6764</v>
      </c>
      <c r="W35" s="302"/>
      <c r="X35" s="305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</row>
    <row r="36" spans="1:57" ht="22.9" customHeight="1" thickBot="1">
      <c r="A36" s="369">
        <v>48</v>
      </c>
      <c r="B36" s="290" t="s">
        <v>42</v>
      </c>
      <c r="C36" s="291">
        <v>2005</v>
      </c>
      <c r="D36" s="292">
        <v>590</v>
      </c>
      <c r="E36" s="208">
        <v>580</v>
      </c>
      <c r="F36" s="208">
        <v>560</v>
      </c>
      <c r="G36" s="293">
        <f>IF(MAX(D36:F36)&lt;0,0,MAX(D36:F36))/10</f>
        <v>59</v>
      </c>
      <c r="H36" s="207">
        <v>590</v>
      </c>
      <c r="I36" s="208">
        <v>600</v>
      </c>
      <c r="J36" s="208">
        <v>560</v>
      </c>
      <c r="K36" s="221">
        <f>IF(MAX(H36:J36)&lt;0,0,MAX(H36:J36))/10</f>
        <v>60</v>
      </c>
      <c r="L36" s="388">
        <v>20</v>
      </c>
      <c r="M36" s="391">
        <v>22</v>
      </c>
      <c r="N36" s="392">
        <v>23</v>
      </c>
      <c r="O36" s="128">
        <f>IF(MAX(L36:N36)&lt;0,0,MAX(L36:N36))</f>
        <v>23</v>
      </c>
      <c r="P36" s="388">
        <v>25</v>
      </c>
      <c r="Q36" s="391">
        <v>27</v>
      </c>
      <c r="R36" s="402">
        <v>29</v>
      </c>
      <c r="S36" s="214">
        <f>IF(MAX(P36:R36)&lt;0,0,MAX(P36:R36))</f>
        <v>29</v>
      </c>
      <c r="T36" s="215">
        <f>SUM(O36,S36)</f>
        <v>52</v>
      </c>
      <c r="U36" s="294">
        <f t="shared" ref="U36" si="20">IF(ISNUMBER(A36), (IF(174.393&lt; A36,T36, TRUNC(10^(0.794358141*((LOG((A36/174.393)/LOG(10))*(LOG((A36/174.393)/LOG(10)))))),4)*T36)), 0)</f>
        <v>92.33120000000001</v>
      </c>
      <c r="V36" s="222">
        <f t="shared" si="19"/>
        <v>209.02760000000001</v>
      </c>
      <c r="W36" s="303"/>
      <c r="X36" s="30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</row>
    <row r="37" spans="1:57" ht="22.9" hidden="1" customHeight="1" thickTop="1" thickBot="1">
      <c r="A37" s="307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9"/>
      <c r="W37" s="71" t="e">
        <f>SUM(V38:V42)-MIN(V38:V42)</f>
        <v>#NUM!</v>
      </c>
      <c r="X37" s="107" t="e">
        <f>RANK(W37,W7:W37,0)</f>
        <v>#NUM!</v>
      </c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</row>
    <row r="38" spans="1:57" ht="15" hidden="1" customHeight="1">
      <c r="A38" s="58">
        <v>0</v>
      </c>
      <c r="B38" s="59"/>
      <c r="C38" s="60">
        <v>0</v>
      </c>
      <c r="D38" s="61">
        <v>0</v>
      </c>
      <c r="E38" s="62">
        <v>0</v>
      </c>
      <c r="F38" s="62">
        <v>0</v>
      </c>
      <c r="G38" s="63">
        <f>IF(MAX(D38:F38)&lt;0,0,MAX(D38:F38))/10</f>
        <v>0</v>
      </c>
      <c r="H38" s="64">
        <v>0</v>
      </c>
      <c r="I38" s="65">
        <v>0</v>
      </c>
      <c r="J38" s="65">
        <v>0</v>
      </c>
      <c r="K38" s="66">
        <f>IF(MAX(H38:J38)&lt;0,0,MAX(H38:J38))/10</f>
        <v>0</v>
      </c>
      <c r="L38" s="72">
        <v>0</v>
      </c>
      <c r="M38" s="73">
        <v>0</v>
      </c>
      <c r="N38" s="74">
        <v>0</v>
      </c>
      <c r="O38" s="75">
        <f>IF(MAX(L38:N38)&lt;0,0,MAX(L38:N38))</f>
        <v>0</v>
      </c>
      <c r="P38" s="74">
        <v>0</v>
      </c>
      <c r="Q38" s="73">
        <v>0</v>
      </c>
      <c r="R38" s="85">
        <v>0</v>
      </c>
      <c r="S38" s="67">
        <f>IF(MAX(P38:R38)&lt;0,0,MAX(P38:R38))</f>
        <v>0</v>
      </c>
      <c r="T38" s="68">
        <f>SUM(O38,S38)</f>
        <v>0</v>
      </c>
      <c r="U38" s="12" t="e">
        <f>IF(ISNUMBER(A38), (IF(174.393&lt; A38,T38, TRUNC(10^(0.794358141*((LOG((A38/174.393)/LOG(10))*(LOG((A38/174.393)/LOG(10)))))),4)*T38)), 0)</f>
        <v>#NUM!</v>
      </c>
      <c r="V38" s="69" t="e">
        <f>IF(ISNUMBER(A38), (IF(174.393&lt; A38,T38, TRUNC(10^(0.794358141*((LOG((A38/174.393)/LOG(10))*(LOG((A38/174.393)/LOG(10)))))),4)*T38)), 0)+G38+K38</f>
        <v>#NUM!</v>
      </c>
      <c r="W38" s="301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</row>
    <row r="39" spans="1:57" ht="18" hidden="1" customHeight="1">
      <c r="A39" s="30">
        <v>0</v>
      </c>
      <c r="B39" s="4"/>
      <c r="C39" s="2">
        <v>0</v>
      </c>
      <c r="D39" s="7">
        <v>0</v>
      </c>
      <c r="E39" s="8">
        <v>0</v>
      </c>
      <c r="F39" s="8">
        <v>0</v>
      </c>
      <c r="G39" s="6">
        <f>IF(MAX(D39:F39)&lt;0,0,MAX(D39:F39))/10</f>
        <v>0</v>
      </c>
      <c r="H39" s="9">
        <v>0</v>
      </c>
      <c r="I39" s="10">
        <v>0</v>
      </c>
      <c r="J39" s="10">
        <v>0</v>
      </c>
      <c r="K39" s="11">
        <f>IF(MAX(H39:J39)&lt;0,0,MAX(H39:J39))/10</f>
        <v>0</v>
      </c>
      <c r="L39" s="76">
        <v>0</v>
      </c>
      <c r="M39" s="77">
        <v>0</v>
      </c>
      <c r="N39" s="78">
        <v>0</v>
      </c>
      <c r="O39" s="79">
        <f>IF(MAX(L39:N39)&lt;0,0,MAX(L39:N39))</f>
        <v>0</v>
      </c>
      <c r="P39" s="78">
        <v>0</v>
      </c>
      <c r="Q39" s="77">
        <v>0</v>
      </c>
      <c r="R39" s="78">
        <v>0</v>
      </c>
      <c r="S39" s="3">
        <f>IF(MAX(P39:R39)&lt;0,0,MAX(P39:R39))</f>
        <v>0</v>
      </c>
      <c r="T39" s="13">
        <f>SUM(O39,S39)</f>
        <v>0</v>
      </c>
      <c r="U39" s="12" t="e">
        <f>IF(ISNUMBER(A39), (IF(174.393&lt; A39,T39, TRUNC(10^(0.794358141*((LOG((A39/174.393)/LOG(10))*(LOG((A39/174.393)/LOG(10)))))),4)*T39)), 0)</f>
        <v>#NUM!</v>
      </c>
      <c r="V39" s="43" t="e">
        <f>IF(ISNUMBER(A39), (IF(174.393&lt; A39,T39, TRUNC(10^(0.794358141*((LOG((A39/174.393)/LOG(10))*(LOG((A39/174.393)/LOG(10)))))),4)*T39)), 0)+G39+K39</f>
        <v>#NUM!</v>
      </c>
      <c r="W39" s="302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</row>
    <row r="40" spans="1:57" ht="19.149999999999999" hidden="1" customHeight="1">
      <c r="A40" s="115">
        <v>0</v>
      </c>
      <c r="B40" s="21"/>
      <c r="C40" s="42">
        <v>0</v>
      </c>
      <c r="D40" s="7">
        <v>0</v>
      </c>
      <c r="E40" s="8">
        <v>0</v>
      </c>
      <c r="F40" s="8">
        <v>0</v>
      </c>
      <c r="G40" s="6">
        <f>IF(MAX(D40:F40)&lt;0,0,MAX(D40:F40))/10</f>
        <v>0</v>
      </c>
      <c r="H40" s="9">
        <v>0</v>
      </c>
      <c r="I40" s="10">
        <v>0</v>
      </c>
      <c r="J40" s="10">
        <v>0</v>
      </c>
      <c r="K40" s="11">
        <f>IF(MAX(H40:J40)&lt;0,0,MAX(H40:J40))/10</f>
        <v>0</v>
      </c>
      <c r="L40" s="76">
        <v>0</v>
      </c>
      <c r="M40" s="112">
        <v>0</v>
      </c>
      <c r="N40" s="112">
        <v>0</v>
      </c>
      <c r="O40" s="79">
        <f>IF(MAX(L40:N40)&lt;0,0,MAX(L40:N40))</f>
        <v>0</v>
      </c>
      <c r="P40" s="78">
        <v>0</v>
      </c>
      <c r="Q40" s="77">
        <v>0</v>
      </c>
      <c r="R40" s="80">
        <v>0</v>
      </c>
      <c r="S40" s="3">
        <f>IF(MAX(P40:R40)&lt;0,0,MAX(P40:R40))</f>
        <v>0</v>
      </c>
      <c r="T40" s="13">
        <f>SUM(O40,S40)</f>
        <v>0</v>
      </c>
      <c r="U40" s="12" t="e">
        <f t="shared" ref="U40:U42" si="21">IF(ISNUMBER(A40), (IF(174.393&lt; A40,T40, TRUNC(10^(0.794358141*((LOG((A40/174.393)/LOG(10))*(LOG((A40/174.393)/LOG(10)))))),4)*T40)), 0)</f>
        <v>#NUM!</v>
      </c>
      <c r="V40" s="43" t="e">
        <f>IF(ISNUMBER(A40), (IF(174.393&lt; A40,T40, TRUNC(10^(0.794358141*((LOG((A40/174.393)/LOG(10))*(LOG((A40/174.393)/LOG(10)))))),4)*T40)), 0)+G40+K40</f>
        <v>#NUM!</v>
      </c>
      <c r="W40" s="302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</row>
    <row r="41" spans="1:57" ht="19.149999999999999" hidden="1" customHeight="1">
      <c r="A41" s="146"/>
      <c r="B41" s="117"/>
      <c r="C41" s="147"/>
      <c r="D41" s="148"/>
      <c r="E41" s="148"/>
      <c r="F41" s="148"/>
      <c r="G41" s="54"/>
      <c r="H41" s="149"/>
      <c r="I41" s="150"/>
      <c r="J41" s="150"/>
      <c r="K41" s="55"/>
      <c r="L41" s="81"/>
      <c r="M41" s="151"/>
      <c r="N41" s="152"/>
      <c r="O41" s="153"/>
      <c r="P41" s="83"/>
      <c r="Q41" s="82"/>
      <c r="R41" s="84"/>
      <c r="S41" s="56"/>
      <c r="T41" s="154"/>
      <c r="U41" s="57"/>
      <c r="V41" s="155"/>
      <c r="W41" s="302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</row>
    <row r="42" spans="1:57" ht="18.600000000000001" hidden="1" customHeight="1" thickBot="1">
      <c r="A42" s="31">
        <v>0</v>
      </c>
      <c r="B42" s="104"/>
      <c r="C42" s="35">
        <v>0</v>
      </c>
      <c r="D42" s="108">
        <v>0</v>
      </c>
      <c r="E42" s="109">
        <v>0</v>
      </c>
      <c r="F42" s="109">
        <v>0</v>
      </c>
      <c r="G42" s="88">
        <f>IF(MAX(D42:F42)&lt;0,0,MAX(D42:F42))/10</f>
        <v>0</v>
      </c>
      <c r="H42" s="110">
        <v>0</v>
      </c>
      <c r="I42" s="111">
        <v>0</v>
      </c>
      <c r="J42" s="111">
        <v>0</v>
      </c>
      <c r="K42" s="32">
        <f>IF(MAX(H42:J42)&lt;0,0,MAX(H42:J42))/10</f>
        <v>0</v>
      </c>
      <c r="L42" s="89">
        <v>0</v>
      </c>
      <c r="M42" s="90">
        <v>0</v>
      </c>
      <c r="N42" s="91">
        <v>0</v>
      </c>
      <c r="O42" s="92">
        <f>IF(MAX(L42:N42)&lt;0,0,MAX(L42:N42))</f>
        <v>0</v>
      </c>
      <c r="P42" s="91">
        <v>0</v>
      </c>
      <c r="Q42" s="90">
        <v>0</v>
      </c>
      <c r="R42" s="93">
        <v>0</v>
      </c>
      <c r="S42" s="33">
        <f>IF(MAX(P42:R42)&lt;0,0,MAX(P42:R42))</f>
        <v>0</v>
      </c>
      <c r="T42" s="34">
        <f>SUM(O42,S42)</f>
        <v>0</v>
      </c>
      <c r="U42" s="94" t="e">
        <f t="shared" si="21"/>
        <v>#NUM!</v>
      </c>
      <c r="V42" s="105" t="e">
        <f>IF(ISNUMBER(A42), (IF(174.393&lt; A42,T42, TRUNC(10^(0.794358141*((LOG((A42/174.393)/LOG(10))*(LOG((A42/174.393)/LOG(10)))))),4)*T42)), 0)+G42+K42</f>
        <v>#NUM!</v>
      </c>
      <c r="W42" s="303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</row>
    <row r="43" spans="1:57" ht="14.25" thickTop="1" thickBot="1">
      <c r="A43" s="331"/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</row>
    <row r="44" spans="1:57" ht="24" customHeight="1" thickTop="1">
      <c r="A44" s="328" t="s">
        <v>67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30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</row>
    <row r="45" spans="1:57" ht="24.75" customHeight="1" thickBot="1">
      <c r="A45" s="325" t="s">
        <v>56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7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</row>
    <row r="46" spans="1:57" ht="13.5" thickTop="1">
      <c r="A46" s="237"/>
      <c r="B46" s="236"/>
      <c r="C46" s="236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9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</row>
    <row r="47" spans="1:57">
      <c r="A47" s="240"/>
      <c r="B47" s="240"/>
      <c r="C47" s="236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9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</row>
    <row r="48" spans="1:57" ht="15">
      <c r="A48" s="240"/>
      <c r="B48" s="240"/>
      <c r="C48" s="236"/>
      <c r="D48" s="241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9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</row>
    <row r="49" spans="1:57">
      <c r="A49" s="236"/>
      <c r="B49" s="240"/>
      <c r="C49" s="240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9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</row>
    <row r="50" spans="1:57">
      <c r="A50" s="236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40"/>
      <c r="W50" s="239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</row>
    <row r="51" spans="1:57">
      <c r="A51" s="236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9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</row>
    <row r="52" spans="1:57">
      <c r="A52" s="236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9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</row>
    <row r="53" spans="1:57">
      <c r="A53" s="236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9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</row>
    <row r="54" spans="1:57">
      <c r="A54" s="236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9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</row>
    <row r="55" spans="1:57">
      <c r="A55" s="236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9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</row>
    <row r="56" spans="1:57">
      <c r="A56" s="236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9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</row>
    <row r="57" spans="1:57">
      <c r="A57" s="236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9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</row>
    <row r="58" spans="1:57">
      <c r="A58" s="236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9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</row>
    <row r="59" spans="1:57">
      <c r="A59" s="236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9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</row>
    <row r="60" spans="1:57">
      <c r="A60" s="236"/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9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</row>
    <row r="61" spans="1:57">
      <c r="A61" s="236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9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</row>
    <row r="62" spans="1:57">
      <c r="A62" s="236"/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9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</row>
    <row r="63" spans="1:57">
      <c r="A63" s="236"/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9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</row>
    <row r="64" spans="1:57">
      <c r="A64" s="236"/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9"/>
      <c r="X64" s="236"/>
      <c r="Y64" s="236"/>
      <c r="Z64" s="236"/>
      <c r="AA64" s="236"/>
      <c r="AB64" s="236"/>
      <c r="AC64" s="236"/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  <c r="AN64" s="236"/>
      <c r="AO64" s="236"/>
      <c r="AP64" s="236"/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</row>
    <row r="65" spans="1:57">
      <c r="A65" s="236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9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</row>
    <row r="66" spans="1:57">
      <c r="A66" s="236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9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</row>
    <row r="67" spans="1:57">
      <c r="A67" s="236"/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9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</row>
    <row r="68" spans="1:57">
      <c r="A68" s="236"/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9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</row>
    <row r="69" spans="1:57">
      <c r="A69" s="236"/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9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</row>
    <row r="70" spans="1:57">
      <c r="A70" s="236"/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9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</row>
    <row r="71" spans="1:57">
      <c r="A71" s="236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9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</row>
    <row r="72" spans="1:57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9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</row>
    <row r="73" spans="1:57">
      <c r="A73" s="236"/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9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6"/>
      <c r="AL73" s="236"/>
      <c r="AM73" s="236"/>
      <c r="AN73" s="236"/>
      <c r="AO73" s="236"/>
    </row>
    <row r="74" spans="1:57">
      <c r="A74" s="236"/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9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</row>
    <row r="75" spans="1:57">
      <c r="A75" s="236"/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9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</row>
    <row r="76" spans="1:57">
      <c r="A76" s="236"/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9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</row>
    <row r="77" spans="1:57">
      <c r="A77" s="236"/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9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</row>
    <row r="78" spans="1:57">
      <c r="A78" s="236"/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9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</row>
    <row r="79" spans="1:57">
      <c r="A79" s="236"/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9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</row>
    <row r="80" spans="1:57">
      <c r="A80" s="236"/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9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</row>
    <row r="81" spans="1:41">
      <c r="A81" s="236"/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9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236"/>
    </row>
    <row r="82" spans="1:41">
      <c r="A82" s="236"/>
      <c r="B82" s="236"/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9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</row>
    <row r="83" spans="1:41">
      <c r="A83" s="236"/>
      <c r="B83" s="236"/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9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</row>
    <row r="84" spans="1:41">
      <c r="A84" s="236"/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9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</row>
    <row r="85" spans="1:41">
      <c r="A85" s="236"/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9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</row>
    <row r="86" spans="1:41">
      <c r="A86" s="236"/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9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6"/>
      <c r="AK86" s="236"/>
      <c r="AL86" s="236"/>
      <c r="AM86" s="236"/>
      <c r="AN86" s="236"/>
      <c r="AO86" s="236"/>
    </row>
    <row r="87" spans="1:41">
      <c r="A87" s="236"/>
      <c r="B87" s="236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9"/>
      <c r="X87" s="236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6"/>
      <c r="AM87" s="236"/>
      <c r="AN87" s="236"/>
      <c r="AO87" s="236"/>
    </row>
    <row r="88" spans="1:41">
      <c r="A88" s="236"/>
      <c r="B88" s="236"/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9"/>
      <c r="X88" s="236"/>
      <c r="Y88" s="236"/>
      <c r="Z88" s="236"/>
      <c r="AA88" s="236"/>
      <c r="AB88" s="236"/>
      <c r="AC88" s="236"/>
      <c r="AD88" s="236"/>
      <c r="AE88" s="236"/>
      <c r="AF88" s="236"/>
      <c r="AG88" s="236"/>
      <c r="AH88" s="236"/>
      <c r="AI88" s="236"/>
      <c r="AJ88" s="236"/>
      <c r="AK88" s="236"/>
      <c r="AL88" s="236"/>
      <c r="AM88" s="236"/>
      <c r="AN88" s="236"/>
      <c r="AO88" s="236"/>
    </row>
    <row r="89" spans="1:41">
      <c r="A89" s="236"/>
      <c r="B89" s="236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9"/>
      <c r="X89" s="236"/>
      <c r="Y89" s="236"/>
      <c r="Z89" s="236"/>
      <c r="AA89" s="236"/>
      <c r="AB89" s="236"/>
      <c r="AC89" s="236"/>
      <c r="AD89" s="236"/>
      <c r="AE89" s="236"/>
      <c r="AF89" s="236"/>
      <c r="AG89" s="236"/>
      <c r="AH89" s="236"/>
      <c r="AI89" s="236"/>
      <c r="AJ89" s="236"/>
      <c r="AK89" s="236"/>
      <c r="AL89" s="236"/>
      <c r="AM89" s="236"/>
      <c r="AN89" s="236"/>
      <c r="AO89" s="236"/>
    </row>
    <row r="90" spans="1:41">
      <c r="A90" s="236"/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9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</row>
    <row r="91" spans="1:41">
      <c r="A91" s="236"/>
      <c r="B91" s="236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9"/>
      <c r="X91" s="236"/>
      <c r="Y91" s="236"/>
      <c r="Z91" s="236"/>
      <c r="AA91" s="236"/>
      <c r="AB91" s="236"/>
      <c r="AC91" s="236"/>
      <c r="AD91" s="236"/>
      <c r="AE91" s="236"/>
      <c r="AF91" s="236"/>
      <c r="AG91" s="236"/>
      <c r="AH91" s="236"/>
      <c r="AI91" s="236"/>
      <c r="AJ91" s="236"/>
      <c r="AK91" s="236"/>
      <c r="AL91" s="236"/>
      <c r="AM91" s="236"/>
      <c r="AN91" s="236"/>
      <c r="AO91" s="236"/>
    </row>
    <row r="92" spans="1:41">
      <c r="A92" s="236"/>
      <c r="B92" s="236"/>
      <c r="C92" s="236"/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9"/>
      <c r="X92" s="236"/>
      <c r="Y92" s="236"/>
      <c r="Z92" s="236"/>
      <c r="AA92" s="236"/>
      <c r="AB92" s="236"/>
      <c r="AC92" s="236"/>
      <c r="AD92" s="236"/>
      <c r="AE92" s="236"/>
      <c r="AF92" s="236"/>
      <c r="AG92" s="236"/>
      <c r="AH92" s="236"/>
      <c r="AI92" s="236"/>
      <c r="AJ92" s="236"/>
      <c r="AK92" s="236"/>
      <c r="AL92" s="236"/>
      <c r="AM92" s="236"/>
      <c r="AN92" s="236"/>
      <c r="AO92" s="236"/>
    </row>
    <row r="93" spans="1:41">
      <c r="Y93" s="236"/>
      <c r="Z93" s="236"/>
      <c r="AA93" s="236"/>
      <c r="AB93" s="236"/>
      <c r="AC93" s="236"/>
      <c r="AD93" s="236"/>
      <c r="AE93" s="236"/>
      <c r="AF93" s="236"/>
      <c r="AG93" s="236"/>
      <c r="AH93" s="236"/>
      <c r="AI93" s="236"/>
      <c r="AJ93" s="236"/>
      <c r="AK93" s="236"/>
      <c r="AL93" s="236"/>
      <c r="AM93" s="236"/>
      <c r="AN93" s="236"/>
      <c r="AO93" s="236"/>
    </row>
    <row r="94" spans="1:41">
      <c r="Y94" s="236"/>
      <c r="Z94" s="236"/>
      <c r="AA94" s="236"/>
      <c r="AB94" s="236"/>
      <c r="AC94" s="236"/>
      <c r="AD94" s="236"/>
      <c r="AE94" s="236"/>
      <c r="AF94" s="236"/>
      <c r="AG94" s="236"/>
      <c r="AH94" s="236"/>
      <c r="AI94" s="236"/>
      <c r="AJ94" s="236"/>
      <c r="AK94" s="236"/>
      <c r="AL94" s="236"/>
      <c r="AM94" s="236"/>
      <c r="AN94" s="236"/>
      <c r="AO94" s="236"/>
    </row>
    <row r="95" spans="1:41">
      <c r="Y95" s="236"/>
      <c r="Z95" s="236"/>
      <c r="AA95" s="236"/>
      <c r="AB95" s="236"/>
      <c r="AC95" s="236"/>
      <c r="AD95" s="236"/>
      <c r="AE95" s="236"/>
      <c r="AF95" s="236"/>
      <c r="AG95" s="236"/>
      <c r="AH95" s="236"/>
      <c r="AI95" s="236"/>
      <c r="AJ95" s="236"/>
      <c r="AK95" s="236"/>
      <c r="AL95" s="236"/>
      <c r="AM95" s="236"/>
      <c r="AN95" s="236"/>
      <c r="AO95" s="236"/>
    </row>
    <row r="96" spans="1:41">
      <c r="Y96" s="236"/>
      <c r="Z96" s="236"/>
      <c r="AA96" s="236"/>
      <c r="AB96" s="236"/>
      <c r="AC96" s="236"/>
      <c r="AD96" s="236"/>
      <c r="AE96" s="236"/>
      <c r="AF96" s="236"/>
      <c r="AG96" s="236"/>
      <c r="AH96" s="236"/>
      <c r="AI96" s="236"/>
      <c r="AJ96" s="236"/>
      <c r="AK96" s="236"/>
      <c r="AL96" s="236"/>
      <c r="AM96" s="236"/>
      <c r="AN96" s="236"/>
      <c r="AO96" s="236"/>
    </row>
    <row r="97" spans="25:41">
      <c r="Y97" s="236"/>
      <c r="Z97" s="236"/>
      <c r="AA97" s="236"/>
      <c r="AB97" s="236"/>
      <c r="AC97" s="236"/>
      <c r="AD97" s="236"/>
      <c r="AE97" s="236"/>
      <c r="AF97" s="236"/>
      <c r="AG97" s="236"/>
      <c r="AH97" s="236"/>
      <c r="AI97" s="236"/>
      <c r="AJ97" s="236"/>
      <c r="AK97" s="236"/>
      <c r="AL97" s="236"/>
      <c r="AM97" s="236"/>
      <c r="AN97" s="236"/>
      <c r="AO97" s="236"/>
    </row>
    <row r="98" spans="25:41">
      <c r="Y98" s="236"/>
      <c r="Z98" s="236"/>
      <c r="AA98" s="236"/>
      <c r="AB98" s="236"/>
      <c r="AC98" s="236"/>
      <c r="AD98" s="236"/>
      <c r="AE98" s="236"/>
      <c r="AF98" s="236"/>
      <c r="AG98" s="236"/>
      <c r="AH98" s="236"/>
      <c r="AI98" s="236"/>
      <c r="AJ98" s="236"/>
      <c r="AK98" s="236"/>
      <c r="AL98" s="236"/>
      <c r="AM98" s="236"/>
      <c r="AN98" s="236"/>
      <c r="AO98" s="236"/>
    </row>
    <row r="99" spans="25:41">
      <c r="Y99" s="236"/>
      <c r="Z99" s="236"/>
      <c r="AA99" s="236"/>
      <c r="AB99" s="236"/>
      <c r="AC99" s="236"/>
      <c r="AD99" s="236"/>
      <c r="AE99" s="236"/>
      <c r="AF99" s="236"/>
      <c r="AG99" s="236"/>
      <c r="AH99" s="236"/>
      <c r="AI99" s="236"/>
      <c r="AJ99" s="236"/>
      <c r="AK99" s="236"/>
      <c r="AL99" s="236"/>
      <c r="AM99" s="236"/>
      <c r="AN99" s="236"/>
      <c r="AO99" s="236"/>
    </row>
    <row r="100" spans="25:41">
      <c r="Y100" s="236"/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236"/>
    </row>
    <row r="101" spans="25:41">
      <c r="Y101" s="236"/>
      <c r="Z101" s="236"/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6"/>
      <c r="AK101" s="236"/>
      <c r="AL101" s="236"/>
      <c r="AM101" s="236"/>
      <c r="AN101" s="236"/>
      <c r="AO101" s="236"/>
    </row>
  </sheetData>
  <mergeCells count="32">
    <mergeCell ref="X28:X31"/>
    <mergeCell ref="X33:X36"/>
    <mergeCell ref="A45:X45"/>
    <mergeCell ref="A44:X44"/>
    <mergeCell ref="A43:X43"/>
    <mergeCell ref="W38:W42"/>
    <mergeCell ref="A37:V37"/>
    <mergeCell ref="W33:W36"/>
    <mergeCell ref="A32:V32"/>
    <mergeCell ref="A27:V27"/>
    <mergeCell ref="W28:W31"/>
    <mergeCell ref="A4:X4"/>
    <mergeCell ref="S3:X3"/>
    <mergeCell ref="X5:X6"/>
    <mergeCell ref="W8:W11"/>
    <mergeCell ref="W13:W16"/>
    <mergeCell ref="A17:V17"/>
    <mergeCell ref="W18:W21"/>
    <mergeCell ref="A22:V22"/>
    <mergeCell ref="W23:W26"/>
    <mergeCell ref="X23:X26"/>
    <mergeCell ref="A12:V12"/>
    <mergeCell ref="A3:B3"/>
    <mergeCell ref="C3:R3"/>
    <mergeCell ref="D5:G5"/>
    <mergeCell ref="A2:X2"/>
    <mergeCell ref="A1:X1"/>
    <mergeCell ref="X8:X11"/>
    <mergeCell ref="X13:X16"/>
    <mergeCell ref="X18:X21"/>
    <mergeCell ref="H5:K5"/>
    <mergeCell ref="A7:V7"/>
  </mergeCells>
  <phoneticPr fontId="7" type="noConversion"/>
  <conditionalFormatting sqref="L38:N42 P38:R42 P13:R16 L13:N16 P33:Q34 L33:N36 P35:R36 L8:L10 L9:N11 P8:R11 P18:R21 L18:N21 P23:R31 L23:N31">
    <cfRule type="cellIs" dxfId="21" priority="25" stopIfTrue="1" operator="lessThan">
      <formula>0</formula>
    </cfRule>
    <cfRule type="cellIs" dxfId="20" priority="26" stopIfTrue="1" operator="lessThan">
      <formula>0</formula>
    </cfRule>
  </conditionalFormatting>
  <conditionalFormatting sqref="R33">
    <cfRule type="cellIs" dxfId="13" priority="7" stopIfTrue="1" operator="lessThan">
      <formula>0</formula>
    </cfRule>
    <cfRule type="cellIs" dxfId="12" priority="8" stopIfTrue="1" operator="lessThan">
      <formula>0</formula>
    </cfRule>
  </conditionalFormatting>
  <conditionalFormatting sqref="P34:R34 L34:N34">
    <cfRule type="cellIs" dxfId="11" priority="5" stopIfTrue="1" operator="lessThan">
      <formula>0</formula>
    </cfRule>
    <cfRule type="cellIs" dxfId="10" priority="6" stopIfTrue="1" operator="lessThan">
      <formula>0</formula>
    </cfRule>
  </conditionalFormatting>
  <conditionalFormatting sqref="P35:R35 L35:N35">
    <cfRule type="cellIs" dxfId="7" priority="3" stopIfTrue="1" operator="lessThan">
      <formula>0</formula>
    </cfRule>
    <cfRule type="cellIs" dxfId="6" priority="4" stopIfTrue="1" operator="lessThan">
      <formula>0</formula>
    </cfRule>
  </conditionalFormatting>
  <conditionalFormatting sqref="P36:R36 L36:N36">
    <cfRule type="cellIs" dxfId="3" priority="1" stopIfTrue="1" operator="lessThan">
      <formula>0</formula>
    </cfRule>
    <cfRule type="cellIs" dxfId="2" priority="2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74" orientation="landscape" horizontalDpi="4294967295" verticalDpi="4294967295" r:id="rId1"/>
  <headerFooter alignWithMargins="0"/>
  <ignoredErrors>
    <ignoredError sqref="G13:G15 G1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64"/>
  <sheetViews>
    <sheetView tabSelected="1" topLeftCell="A4" zoomScale="110" zoomScaleNormal="110" workbookViewId="0">
      <selection activeCell="A30" sqref="A30:XFD31"/>
    </sheetView>
  </sheetViews>
  <sheetFormatPr defaultColWidth="9.140625" defaultRowHeight="12.75"/>
  <cols>
    <col min="1" max="1" width="7.28515625" style="14" customWidth="1"/>
    <col min="2" max="2" width="18" style="14" customWidth="1"/>
    <col min="3" max="3" width="9.140625" style="14"/>
    <col min="4" max="11" width="7.28515625" style="14" customWidth="1"/>
    <col min="12" max="12" width="8" style="14" customWidth="1"/>
    <col min="13" max="13" width="9.7109375" style="14" customWidth="1"/>
    <col min="14" max="14" width="11.5703125" style="15" customWidth="1"/>
    <col min="15" max="15" width="8.28515625" style="14" customWidth="1"/>
    <col min="16" max="16384" width="9.140625" style="14"/>
  </cols>
  <sheetData>
    <row r="1" spans="1:41" s="24" customFormat="1" ht="29.25" thickTop="1" thickBot="1">
      <c r="A1" s="341" t="s">
        <v>25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3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</row>
    <row r="2" spans="1:41" s="24" customFormat="1" ht="28.5" thickBot="1">
      <c r="A2" s="359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1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</row>
    <row r="3" spans="1:41" ht="17.25" customHeight="1" thickBot="1">
      <c r="A3" s="356" t="s">
        <v>26</v>
      </c>
      <c r="B3" s="357"/>
      <c r="C3" s="358" t="s">
        <v>0</v>
      </c>
      <c r="D3" s="358"/>
      <c r="E3" s="358"/>
      <c r="F3" s="358"/>
      <c r="G3" s="358"/>
      <c r="H3" s="358"/>
      <c r="I3" s="358"/>
      <c r="J3" s="358"/>
      <c r="K3" s="344" t="s">
        <v>23</v>
      </c>
      <c r="L3" s="344"/>
      <c r="M3" s="344"/>
      <c r="N3" s="344"/>
      <c r="O3" s="345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</row>
    <row r="4" spans="1:41" ht="15.75" customHeight="1" thickBot="1">
      <c r="A4" s="346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8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</row>
    <row r="5" spans="1:41" ht="14.25" thickTop="1" thickBot="1">
      <c r="A5" s="264" t="s">
        <v>1</v>
      </c>
      <c r="B5" s="265" t="s">
        <v>2</v>
      </c>
      <c r="C5" s="266" t="s">
        <v>12</v>
      </c>
      <c r="D5" s="242" t="s">
        <v>3</v>
      </c>
      <c r="E5" s="242"/>
      <c r="F5" s="242"/>
      <c r="G5" s="242"/>
      <c r="H5" s="243" t="s">
        <v>4</v>
      </c>
      <c r="I5" s="242"/>
      <c r="J5" s="242"/>
      <c r="K5" s="242"/>
      <c r="L5" s="260" t="s">
        <v>5</v>
      </c>
      <c r="M5" s="261" t="s">
        <v>6</v>
      </c>
      <c r="N5" s="262"/>
      <c r="O5" s="349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</row>
    <row r="6" spans="1:41" ht="13.5" thickBot="1">
      <c r="A6" s="267"/>
      <c r="B6" s="268"/>
      <c r="C6" s="269" t="s">
        <v>7</v>
      </c>
      <c r="D6" s="36" t="s">
        <v>8</v>
      </c>
      <c r="E6" s="38" t="s">
        <v>9</v>
      </c>
      <c r="F6" s="39" t="s">
        <v>10</v>
      </c>
      <c r="G6" s="40" t="s">
        <v>11</v>
      </c>
      <c r="H6" s="37" t="s">
        <v>8</v>
      </c>
      <c r="I6" s="38" t="s">
        <v>9</v>
      </c>
      <c r="J6" s="39" t="s">
        <v>10</v>
      </c>
      <c r="K6" s="40" t="s">
        <v>11</v>
      </c>
      <c r="L6" s="263"/>
      <c r="M6" s="261"/>
      <c r="N6" s="262"/>
      <c r="O6" s="340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</row>
    <row r="7" spans="1:41" ht="20.100000000000001" customHeight="1" thickTop="1" thickBot="1">
      <c r="A7" s="332" t="s">
        <v>29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2"/>
      <c r="N7" s="103">
        <f>SUM(M8:M11)-MIN(M8:M11)</f>
        <v>349.36489999999998</v>
      </c>
      <c r="O7" s="107">
        <f>RANK(N7,N7:N22,0)</f>
        <v>3</v>
      </c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</row>
    <row r="8" spans="1:41" ht="13.15" customHeight="1" thickTop="1" thickBot="1">
      <c r="A8" s="20">
        <v>60.4</v>
      </c>
      <c r="B8" s="21" t="s">
        <v>28</v>
      </c>
      <c r="C8" s="41">
        <v>2003</v>
      </c>
      <c r="D8" s="386">
        <v>38</v>
      </c>
      <c r="E8" s="387">
        <v>40</v>
      </c>
      <c r="F8" s="396">
        <v>42</v>
      </c>
      <c r="G8" s="127">
        <f>IF(MAX(D8:F8)&lt;0,0,MAX(D8:F8))</f>
        <v>42</v>
      </c>
      <c r="H8" s="397">
        <v>48</v>
      </c>
      <c r="I8" s="399">
        <v>51</v>
      </c>
      <c r="J8" s="392">
        <v>54</v>
      </c>
      <c r="K8" s="127">
        <f>IF(MAX(H8:J8)&lt;0,0,MAX(H8:J8))</f>
        <v>54</v>
      </c>
      <c r="L8" s="28">
        <f>SUM(G8,K8)</f>
        <v>96</v>
      </c>
      <c r="M8" s="87">
        <f>IF(ISNUMBER(A8), (IF(175.508&lt; A8,L8, TRUNC(10^(0.75194503*((LOG((A8/175.508)/LOG(10))*(LOG((A8/175.508)/LOG(10)))))),4)*L8)), 0)</f>
        <v>139.19999999999999</v>
      </c>
      <c r="N8" s="335"/>
      <c r="O8" s="350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</row>
    <row r="9" spans="1:41" ht="12.75" customHeight="1" thickBot="1">
      <c r="A9" s="19">
        <v>100.3</v>
      </c>
      <c r="B9" s="21" t="s">
        <v>30</v>
      </c>
      <c r="C9" s="42">
        <v>2004</v>
      </c>
      <c r="D9" s="388">
        <v>40</v>
      </c>
      <c r="E9" s="391">
        <v>43</v>
      </c>
      <c r="F9" s="126">
        <v>-45</v>
      </c>
      <c r="G9" s="125">
        <f>IF(MAX(D9:F9)&lt;0,0,MAX(D9:F9))</f>
        <v>43</v>
      </c>
      <c r="H9" s="388">
        <v>50</v>
      </c>
      <c r="I9" s="391">
        <v>53</v>
      </c>
      <c r="J9" s="402">
        <v>56</v>
      </c>
      <c r="K9" s="133">
        <f>IF(MAX(H9:J9)&lt;0,0,MAX(H9:J9))</f>
        <v>56</v>
      </c>
      <c r="L9" s="27">
        <f>SUM(G9,K9)</f>
        <v>99</v>
      </c>
      <c r="M9" s="87">
        <f t="shared" ref="M9:M11" si="0">IF(ISNUMBER(A9), (IF(175.508&lt; A9,L9, TRUNC(10^(0.75194503*((LOG((A9/175.508)/LOG(10))*(LOG((A9/175.508)/LOG(10)))))),4)*L9)), 0)</f>
        <v>109.65239999999999</v>
      </c>
      <c r="N9" s="336"/>
      <c r="O9" s="302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</row>
    <row r="10" spans="1:41" ht="13.15" customHeight="1" thickBot="1">
      <c r="A10" s="19">
        <v>45.1</v>
      </c>
      <c r="B10" s="18" t="s">
        <v>31</v>
      </c>
      <c r="C10" s="42">
        <v>2005</v>
      </c>
      <c r="D10" s="390">
        <v>21</v>
      </c>
      <c r="E10" s="391">
        <v>23</v>
      </c>
      <c r="F10" s="17">
        <v>-24</v>
      </c>
      <c r="G10" s="128">
        <f>IF(MAX(D10:F10)&lt;0,0,MAX(D10:F10))</f>
        <v>23</v>
      </c>
      <c r="H10" s="400">
        <v>28</v>
      </c>
      <c r="I10" s="387">
        <v>30</v>
      </c>
      <c r="J10" s="392">
        <v>32</v>
      </c>
      <c r="K10" s="128">
        <f>IF(MAX(H10:J10)&lt;0,0,MAX(H10:J10))</f>
        <v>32</v>
      </c>
      <c r="L10" s="27">
        <f>SUM(G10,K10)</f>
        <v>55</v>
      </c>
      <c r="M10" s="87">
        <f t="shared" si="0"/>
        <v>100.51249999999999</v>
      </c>
      <c r="N10" s="336"/>
      <c r="O10" s="302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</row>
    <row r="11" spans="1:41" ht="13.9" hidden="1" customHeight="1" thickBot="1">
      <c r="A11" s="95"/>
      <c r="B11" s="96"/>
      <c r="C11" s="97"/>
      <c r="D11" s="98"/>
      <c r="E11" s="113"/>
      <c r="F11" s="130"/>
      <c r="G11" s="129">
        <f>IF(MAX(D11:F11)&lt;0,0,MAX(D11:F11))</f>
        <v>0</v>
      </c>
      <c r="H11" s="99"/>
      <c r="I11" s="100"/>
      <c r="J11" s="101"/>
      <c r="K11" s="132">
        <f>IF(MAX(H11:J11)&lt;0,0,MAX(H11:J11))</f>
        <v>0</v>
      </c>
      <c r="L11" s="102">
        <f>SUM(G11,K11)</f>
        <v>0</v>
      </c>
      <c r="M11" s="87">
        <f t="shared" si="0"/>
        <v>0</v>
      </c>
      <c r="N11" s="337"/>
      <c r="O11" s="303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</row>
    <row r="12" spans="1:41" ht="20.100000000000001" customHeight="1" thickTop="1" thickBot="1">
      <c r="A12" s="332" t="s">
        <v>32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2"/>
      <c r="N12" s="103">
        <f>SUM(M13:M16)-MIN(M13:M16)</f>
        <v>259.79169999999999</v>
      </c>
      <c r="O12" s="107">
        <f>RANK(N12,N7:N22,0)</f>
        <v>4</v>
      </c>
      <c r="P12" s="245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</row>
    <row r="13" spans="1:41" ht="12.75" customHeight="1" thickTop="1" thickBot="1">
      <c r="A13" s="20">
        <v>57.4</v>
      </c>
      <c r="B13" s="21" t="s">
        <v>41</v>
      </c>
      <c r="C13" s="41">
        <v>2005</v>
      </c>
      <c r="D13" s="386">
        <v>17</v>
      </c>
      <c r="E13" s="387">
        <v>19</v>
      </c>
      <c r="F13" s="389">
        <v>20</v>
      </c>
      <c r="G13" s="131">
        <f>IF(MAX(D13:F13)&lt;0,0,MAX(D13:F13))</f>
        <v>20</v>
      </c>
      <c r="H13" s="398">
        <v>-26</v>
      </c>
      <c r="I13" s="399">
        <v>26</v>
      </c>
      <c r="J13" s="401">
        <v>29</v>
      </c>
      <c r="K13" s="125">
        <f t="shared" ref="K13:K14" si="1">IF(MAX(H13:J13)&lt;0,0,MAX(H13:J13))</f>
        <v>29</v>
      </c>
      <c r="L13" s="27">
        <f t="shared" ref="L13:L14" si="2">SUM(G13,K13)</f>
        <v>49</v>
      </c>
      <c r="M13" s="87">
        <f>IF(ISNUMBER(A13), (IF(175.508&lt; A13,L13, TRUNC(10^(0.75194503*((LOG((A13/175.508)/LOG(10))*(LOG((A13/175.508)/LOG(10)))))),4)*L13)), 0)</f>
        <v>73.676400000000001</v>
      </c>
      <c r="N13" s="335"/>
      <c r="O13" s="350"/>
      <c r="P13" s="245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</row>
    <row r="14" spans="1:41" ht="12.75" customHeight="1" thickBot="1">
      <c r="A14" s="19">
        <v>48</v>
      </c>
      <c r="B14" s="21" t="s">
        <v>42</v>
      </c>
      <c r="C14" s="42">
        <v>2005</v>
      </c>
      <c r="D14" s="388">
        <v>20</v>
      </c>
      <c r="E14" s="391">
        <v>22</v>
      </c>
      <c r="F14" s="392">
        <v>23</v>
      </c>
      <c r="G14" s="128">
        <f>IF(MAX(D14:F14)&lt;0,0,MAX(D14:F14))</f>
        <v>23</v>
      </c>
      <c r="H14" s="388">
        <v>25</v>
      </c>
      <c r="I14" s="391">
        <v>27</v>
      </c>
      <c r="J14" s="402">
        <v>29</v>
      </c>
      <c r="K14" s="125">
        <f t="shared" si="1"/>
        <v>29</v>
      </c>
      <c r="L14" s="27">
        <f t="shared" si="2"/>
        <v>52</v>
      </c>
      <c r="M14" s="87">
        <f t="shared" ref="M14:M16" si="3">IF(ISNUMBER(A14), (IF(175.508&lt; A14,L14, TRUNC(10^(0.75194503*((LOG((A14/175.508)/LOG(10))*(LOG((A14/175.508)/LOG(10)))))),4)*L14)), 0)</f>
        <v>90.027600000000007</v>
      </c>
      <c r="N14" s="336"/>
      <c r="O14" s="302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</row>
    <row r="15" spans="1:41" ht="12.75" customHeight="1" thickBot="1">
      <c r="A15" s="116">
        <v>80.900000000000006</v>
      </c>
      <c r="B15" s="117" t="s">
        <v>43</v>
      </c>
      <c r="C15" s="118">
        <v>2003</v>
      </c>
      <c r="D15" s="393">
        <v>27</v>
      </c>
      <c r="E15" s="119">
        <v>-34</v>
      </c>
      <c r="F15" s="394">
        <v>34</v>
      </c>
      <c r="G15" s="128">
        <f>IF(MAX(D15:F15)&lt;0,0,MAX(D15:F15))</f>
        <v>34</v>
      </c>
      <c r="H15" s="403">
        <v>30</v>
      </c>
      <c r="I15" s="405">
        <v>40</v>
      </c>
      <c r="J15" s="406">
        <v>45</v>
      </c>
      <c r="K15" s="134">
        <f>IF(MAX(H15:J15)&lt;0,0,MAX(H15:J15))</f>
        <v>45</v>
      </c>
      <c r="L15" s="120">
        <f>SUM(G15,K15)</f>
        <v>79</v>
      </c>
      <c r="M15" s="87">
        <f t="shared" si="3"/>
        <v>96.087699999999998</v>
      </c>
      <c r="N15" s="336"/>
      <c r="O15" s="302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</row>
    <row r="16" spans="1:41" ht="13.15" hidden="1" customHeight="1" thickBot="1">
      <c r="A16" s="141"/>
      <c r="B16" s="142"/>
      <c r="C16" s="143"/>
      <c r="D16" s="138"/>
      <c r="E16" s="140"/>
      <c r="F16" s="139"/>
      <c r="G16" s="124">
        <f>IF(MAX(D16:F16)&lt;0,0,MAX(D16:F16))</f>
        <v>0</v>
      </c>
      <c r="H16" s="138"/>
      <c r="I16" s="144"/>
      <c r="J16" s="145"/>
      <c r="K16" s="135">
        <f>IF(MAX(H16:J16)&lt;0,0,MAX(H16:J16))</f>
        <v>0</v>
      </c>
      <c r="L16" s="124">
        <f>SUM(G16,K16)</f>
        <v>0</v>
      </c>
      <c r="M16" s="87">
        <f t="shared" si="3"/>
        <v>0</v>
      </c>
      <c r="N16" s="337"/>
      <c r="O16" s="303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</row>
    <row r="17" spans="1:41" ht="19.5" thickTop="1" thickBot="1">
      <c r="A17" s="362" t="s">
        <v>46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4"/>
      <c r="N17" s="103">
        <f>SUM(M18:M21)-MIN(M18:M21)</f>
        <v>501.07410000000004</v>
      </c>
      <c r="O17" s="107">
        <f>RANK(N17,N7:N22,0)</f>
        <v>1</v>
      </c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</row>
    <row r="18" spans="1:41" ht="13.15" customHeight="1" thickBot="1">
      <c r="A18" s="20">
        <v>62.4</v>
      </c>
      <c r="B18" s="21" t="s">
        <v>47</v>
      </c>
      <c r="C18" s="41">
        <v>2004</v>
      </c>
      <c r="D18" s="386">
        <v>50</v>
      </c>
      <c r="E18" s="387">
        <v>54</v>
      </c>
      <c r="F18" s="396">
        <v>56</v>
      </c>
      <c r="G18" s="127">
        <f>IF(MAX(D18:F18)&lt;0,0,MAX(D18:F18))</f>
        <v>56</v>
      </c>
      <c r="H18" s="397">
        <v>61</v>
      </c>
      <c r="I18" s="399">
        <v>65</v>
      </c>
      <c r="J18" s="86">
        <v>-67</v>
      </c>
      <c r="K18" s="127">
        <f>IF(MAX(H18:J18)&lt;0,0,MAX(H18:J18))</f>
        <v>65</v>
      </c>
      <c r="L18" s="28">
        <f>SUM(G18,K18)</f>
        <v>121</v>
      </c>
      <c r="M18" s="87">
        <f>IF(ISNUMBER(A18), (IF(175.508&lt; A18,L18, TRUNC(10^(0.75194503*((LOG((A18/175.508)/LOG(10))*(LOG((A18/175.508)/LOG(10)))))),4)*L18)), 0)</f>
        <v>171.5659</v>
      </c>
      <c r="N18" s="335"/>
      <c r="O18" s="338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</row>
    <row r="19" spans="1:41" ht="13.15" customHeight="1" thickBot="1">
      <c r="A19" s="19">
        <v>89.4</v>
      </c>
      <c r="B19" s="21" t="s">
        <v>61</v>
      </c>
      <c r="C19" s="42">
        <v>2003</v>
      </c>
      <c r="D19" s="388">
        <v>58</v>
      </c>
      <c r="E19" s="391">
        <v>61</v>
      </c>
      <c r="F19" s="392">
        <v>64</v>
      </c>
      <c r="G19" s="128">
        <f>IF(MAX(D19:F19)&lt;0,0,MAX(D19:F19))</f>
        <v>64</v>
      </c>
      <c r="H19" s="388">
        <v>78</v>
      </c>
      <c r="I19" s="391">
        <v>82</v>
      </c>
      <c r="J19" s="126">
        <v>-85</v>
      </c>
      <c r="K19" s="133">
        <f>IF(MAX(H19:J19)&lt;0,0,MAX(H19:J19))</f>
        <v>82</v>
      </c>
      <c r="L19" s="27">
        <f>SUM(G19,K19)</f>
        <v>146</v>
      </c>
      <c r="M19" s="87">
        <f>IF(ISNUMBER(A19), (IF(175.508&lt; A19,L19, TRUNC(10^(0.75194503*((LOG((A19/175.508)/LOG(10))*(LOG((A19/175.508)/LOG(10)))))),4)*L19)), 0)</f>
        <v>169.38919999999999</v>
      </c>
      <c r="N19" s="336"/>
      <c r="O19" s="339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</row>
    <row r="20" spans="1:41" ht="13.9" customHeight="1" thickBot="1">
      <c r="A20" s="156">
        <v>46.5</v>
      </c>
      <c r="B20" s="121" t="s">
        <v>65</v>
      </c>
      <c r="C20" s="123">
        <v>2005</v>
      </c>
      <c r="D20" s="395">
        <v>36</v>
      </c>
      <c r="E20" s="391">
        <v>38</v>
      </c>
      <c r="F20" s="390">
        <v>40</v>
      </c>
      <c r="G20" s="128">
        <f>IF(MAX(D20:F20)&lt;0,0,MAX(D20:F20))</f>
        <v>40</v>
      </c>
      <c r="H20" s="400">
        <v>46</v>
      </c>
      <c r="I20" s="387">
        <v>50</v>
      </c>
      <c r="J20" s="136">
        <v>-52</v>
      </c>
      <c r="K20" s="125">
        <f>IF(MAX(H20:J20)&lt;0,0,MAX(H20:J20))</f>
        <v>50</v>
      </c>
      <c r="L20" s="27">
        <f>SUM(G20,K20)</f>
        <v>90</v>
      </c>
      <c r="M20" s="87">
        <f t="shared" ref="M20:M21" si="4">IF(ISNUMBER(A20), (IF(175.508&lt; A20,L20, TRUNC(10^(0.75194503*((LOG((A20/175.508)/LOG(10))*(LOG((A20/175.508)/LOG(10)))))),4)*L20)), 0)</f>
        <v>160.119</v>
      </c>
      <c r="N20" s="336"/>
      <c r="O20" s="339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</row>
    <row r="21" spans="1:41" ht="13.9" hidden="1" customHeight="1" thickBot="1">
      <c r="A21" s="122"/>
      <c r="B21" s="96"/>
      <c r="C21" s="97"/>
      <c r="D21" s="98"/>
      <c r="E21" s="113"/>
      <c r="F21" s="130"/>
      <c r="G21" s="129">
        <f>IF(MAX(D21:F21)&lt;0,0,MAX(D21:F21))</f>
        <v>0</v>
      </c>
      <c r="H21" s="99"/>
      <c r="I21" s="100"/>
      <c r="J21" s="137"/>
      <c r="K21" s="129">
        <f>IF(MAX(H21:J21)&lt;0,0,MAX(H21:J21))</f>
        <v>0</v>
      </c>
      <c r="L21" s="102">
        <f>SUM(G21,K21)</f>
        <v>0</v>
      </c>
      <c r="M21" s="87">
        <f t="shared" si="4"/>
        <v>0</v>
      </c>
      <c r="N21" s="337"/>
      <c r="O21" s="340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</row>
    <row r="22" spans="1:41" ht="19.5" thickTop="1" thickBot="1">
      <c r="A22" s="332" t="s">
        <v>48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4"/>
      <c r="N22" s="103">
        <f>SUM(M23:M26)-MIN(M23:M26)</f>
        <v>364.15779999999995</v>
      </c>
      <c r="O22" s="107">
        <f>RANK(N22,N7:N22,0)</f>
        <v>2</v>
      </c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</row>
    <row r="23" spans="1:41" ht="13.5" thickBot="1">
      <c r="A23" s="20">
        <v>42.4</v>
      </c>
      <c r="B23" s="21" t="s">
        <v>52</v>
      </c>
      <c r="C23" s="41">
        <v>2004</v>
      </c>
      <c r="D23" s="22">
        <v>-27</v>
      </c>
      <c r="E23" s="387">
        <v>27</v>
      </c>
      <c r="F23" s="389">
        <v>29</v>
      </c>
      <c r="G23" s="131">
        <f>IF(MAX(D23:F23)&lt;0,0,MAX(D23:F23))</f>
        <v>29</v>
      </c>
      <c r="H23" s="397">
        <v>34</v>
      </c>
      <c r="I23" s="399">
        <v>37</v>
      </c>
      <c r="J23" s="401">
        <v>39</v>
      </c>
      <c r="K23" s="133">
        <f>IF(MAX(H23:J23)&lt;0,0,MAX(H23:J23))</f>
        <v>39</v>
      </c>
      <c r="L23" s="28">
        <f>SUM(G23,K23)</f>
        <v>68</v>
      </c>
      <c r="M23" s="87">
        <f>IF(ISNUMBER(A23), (IF(175.508&lt; A23,L23, TRUNC(10^(0.75194503*((LOG((A23/175.508)/LOG(10))*(LOG((A23/175.508)/LOG(10)))))),4)*L23)), 0)</f>
        <v>131.43039999999999</v>
      </c>
      <c r="N23" s="335"/>
      <c r="O23" s="338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</row>
    <row r="24" spans="1:41" ht="13.5" thickBot="1">
      <c r="A24" s="19">
        <v>58.2</v>
      </c>
      <c r="B24" s="4" t="s">
        <v>53</v>
      </c>
      <c r="C24" s="42">
        <v>2003</v>
      </c>
      <c r="D24" s="388">
        <v>38</v>
      </c>
      <c r="E24" s="391">
        <v>41</v>
      </c>
      <c r="F24" s="391">
        <v>44</v>
      </c>
      <c r="G24" s="26">
        <f>IF(MAX(D24:F24)&lt;0,0,MAX(D24:F24))</f>
        <v>44</v>
      </c>
      <c r="H24" s="388">
        <v>47</v>
      </c>
      <c r="I24" s="391">
        <v>52</v>
      </c>
      <c r="J24" s="402">
        <v>55</v>
      </c>
      <c r="K24" s="133">
        <f>IF(MAX(H24:J24)&lt;0,0,MAX(H24:J24))</f>
        <v>55</v>
      </c>
      <c r="L24" s="27">
        <f>SUM(G24,K24)</f>
        <v>99</v>
      </c>
      <c r="M24" s="87">
        <f t="shared" ref="M24:M26" si="5">IF(ISNUMBER(A24), (IF(175.508&lt; A24,L24, TRUNC(10^(0.75194503*((LOG((A24/175.508)/LOG(10))*(LOG((A24/175.508)/LOG(10)))))),4)*L24)), 0)</f>
        <v>147.37139999999999</v>
      </c>
      <c r="N24" s="336"/>
      <c r="O24" s="339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</row>
    <row r="25" spans="1:41" ht="13.5" thickBot="1">
      <c r="A25" s="19">
        <v>62.1</v>
      </c>
      <c r="B25" s="18" t="s">
        <v>54</v>
      </c>
      <c r="C25" s="42">
        <v>2005</v>
      </c>
      <c r="D25" s="17">
        <v>-25</v>
      </c>
      <c r="E25" s="391">
        <v>25</v>
      </c>
      <c r="F25" s="17">
        <v>-27</v>
      </c>
      <c r="G25" s="128">
        <f>IF(MAX(D25:F25)&lt;0,0,MAX(D25:F25))</f>
        <v>25</v>
      </c>
      <c r="H25" s="400">
        <v>30</v>
      </c>
      <c r="I25" s="387">
        <v>33</v>
      </c>
      <c r="J25" s="404">
        <v>35</v>
      </c>
      <c r="K25" s="125">
        <f>IF(MAX(H25:J25)&lt;0,0,MAX(H25:J25))</f>
        <v>35</v>
      </c>
      <c r="L25" s="27">
        <f>SUM(G25,K25)</f>
        <v>60</v>
      </c>
      <c r="M25" s="87">
        <f t="shared" si="5"/>
        <v>85.356000000000009</v>
      </c>
      <c r="N25" s="336"/>
      <c r="O25" s="339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</row>
    <row r="26" spans="1:41" ht="13.5" hidden="1" thickBot="1">
      <c r="A26" s="95"/>
      <c r="B26" s="96"/>
      <c r="C26" s="97"/>
      <c r="D26" s="98"/>
      <c r="E26" s="113"/>
      <c r="F26" s="114"/>
      <c r="G26" s="132">
        <f>IF(MAX(D26:F26)&lt;0,0,MAX(D26:F26))</f>
        <v>0</v>
      </c>
      <c r="H26" s="99"/>
      <c r="I26" s="100"/>
      <c r="J26" s="137"/>
      <c r="K26" s="129">
        <f>IF(MAX(H26:J26)&lt;0,0,MAX(H26:J26))</f>
        <v>0</v>
      </c>
      <c r="L26" s="102">
        <f>SUM(G26,K26)</f>
        <v>0</v>
      </c>
      <c r="M26" s="157">
        <f t="shared" si="5"/>
        <v>0</v>
      </c>
      <c r="N26" s="337"/>
      <c r="O26" s="340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</row>
    <row r="27" spans="1:41" ht="19.5" thickTop="1" thickBot="1">
      <c r="A27" s="332" t="s">
        <v>21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4"/>
      <c r="N27" s="103"/>
      <c r="O27" s="107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</row>
    <row r="28" spans="1:41" ht="13.5" thickBot="1">
      <c r="A28" s="20">
        <v>108</v>
      </c>
      <c r="B28" s="21" t="s">
        <v>44</v>
      </c>
      <c r="C28" s="41">
        <v>2003</v>
      </c>
      <c r="D28" s="386">
        <v>80</v>
      </c>
      <c r="E28" s="387">
        <v>82</v>
      </c>
      <c r="F28" s="389">
        <v>84</v>
      </c>
      <c r="G28" s="131">
        <f>IF(MAX(D28:F28)&lt;0,0,MAX(D28:F28))</f>
        <v>84</v>
      </c>
      <c r="H28" s="397">
        <v>97</v>
      </c>
      <c r="I28" s="399">
        <v>100</v>
      </c>
      <c r="J28" s="401">
        <v>102</v>
      </c>
      <c r="K28" s="133">
        <f>IF(MAX(H28:J28)&lt;0,0,MAX(H28:J28))</f>
        <v>102</v>
      </c>
      <c r="L28" s="28">
        <f>SUM(G28,K28)</f>
        <v>186</v>
      </c>
      <c r="M28" s="87">
        <f>IF(ISNUMBER(A28), (IF(175.508&lt; A28,L28, TRUNC(10^(0.75194503*((LOG((A28/175.508)/LOG(10))*(LOG((A28/175.508)/LOG(10)))))),4)*L28)), 0)</f>
        <v>200.88000000000002</v>
      </c>
      <c r="N28" s="335"/>
      <c r="O28" s="338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</row>
    <row r="29" spans="1:41">
      <c r="A29" s="19">
        <v>95</v>
      </c>
      <c r="B29" s="4" t="s">
        <v>45</v>
      </c>
      <c r="C29" s="42">
        <v>2003</v>
      </c>
      <c r="D29" s="388">
        <v>55</v>
      </c>
      <c r="E29" s="391">
        <v>58</v>
      </c>
      <c r="F29" s="391">
        <v>60</v>
      </c>
      <c r="G29" s="26">
        <f>IF(MAX(D29:F29)&lt;0,0,MAX(D29:F29))</f>
        <v>60</v>
      </c>
      <c r="H29" s="388">
        <v>70</v>
      </c>
      <c r="I29" s="391">
        <v>72</v>
      </c>
      <c r="J29" s="402">
        <v>75</v>
      </c>
      <c r="K29" s="133">
        <f>IF(MAX(H29:J29)&lt;0,0,MAX(H29:J29))</f>
        <v>75</v>
      </c>
      <c r="L29" s="27">
        <f>SUM(G29,K29)</f>
        <v>135</v>
      </c>
      <c r="M29" s="87">
        <f t="shared" ref="M29:M31" si="6">IF(ISNUMBER(A29), (IF(175.508&lt; A29,L29, TRUNC(10^(0.75194503*((LOG((A29/175.508)/LOG(10))*(LOG((A29/175.508)/LOG(10)))))),4)*L29)), 0)</f>
        <v>152.67150000000001</v>
      </c>
      <c r="N29" s="336"/>
      <c r="O29" s="339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</row>
    <row r="30" spans="1:41" ht="13.5" hidden="1" thickBot="1">
      <c r="A30" s="19"/>
      <c r="B30" s="18"/>
      <c r="C30" s="42"/>
      <c r="D30" s="17"/>
      <c r="E30" s="16"/>
      <c r="F30" s="17"/>
      <c r="G30" s="128">
        <f>IF(MAX(D30:F30)&lt;0,0,MAX(D30:F30))</f>
        <v>0</v>
      </c>
      <c r="H30" s="29"/>
      <c r="I30" s="23"/>
      <c r="J30" s="136"/>
      <c r="K30" s="125">
        <f>IF(MAX(H30:J30)&lt;0,0,MAX(H30:J30))</f>
        <v>0</v>
      </c>
      <c r="L30" s="27">
        <f>SUM(G30,K30)</f>
        <v>0</v>
      </c>
      <c r="M30" s="87">
        <f t="shared" si="6"/>
        <v>0</v>
      </c>
      <c r="N30" s="336"/>
      <c r="O30" s="339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</row>
    <row r="31" spans="1:41" ht="13.5" hidden="1" thickBot="1">
      <c r="A31" s="95"/>
      <c r="B31" s="96"/>
      <c r="C31" s="97"/>
      <c r="D31" s="98"/>
      <c r="E31" s="113"/>
      <c r="F31" s="114"/>
      <c r="G31" s="132">
        <f>IF(MAX(D31:F31)&lt;0,0,MAX(D31:F31))</f>
        <v>0</v>
      </c>
      <c r="H31" s="99"/>
      <c r="I31" s="100"/>
      <c r="J31" s="137"/>
      <c r="K31" s="129">
        <f>IF(MAX(H31:J31)&lt;0,0,MAX(H31:J31))</f>
        <v>0</v>
      </c>
      <c r="L31" s="102">
        <f>SUM(G31,K31)</f>
        <v>0</v>
      </c>
      <c r="M31" s="157">
        <f t="shared" si="6"/>
        <v>0</v>
      </c>
      <c r="N31" s="337"/>
      <c r="O31" s="340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</row>
    <row r="32" spans="1:41" ht="13.5" thickBot="1">
      <c r="A32" s="365"/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246"/>
      <c r="Q32" s="246"/>
      <c r="R32" s="246"/>
      <c r="S32" s="246"/>
      <c r="T32" s="246"/>
      <c r="U32" s="246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</row>
    <row r="33" spans="1:41" ht="18.75" thickTop="1">
      <c r="A33" s="328" t="s">
        <v>68</v>
      </c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7"/>
      <c r="P33" s="246"/>
      <c r="Q33" s="246"/>
      <c r="R33" s="246"/>
      <c r="S33" s="246"/>
      <c r="T33" s="246"/>
      <c r="U33" s="246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</row>
    <row r="34" spans="1:41" ht="18.75" thickBot="1">
      <c r="A34" s="353" t="s">
        <v>55</v>
      </c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5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</row>
    <row r="35" spans="1:41" ht="13.5" thickTop="1">
      <c r="A35" s="247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</row>
    <row r="36" spans="1:41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8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</row>
    <row r="37" spans="1:41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8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</row>
    <row r="38" spans="1:41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8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</row>
    <row r="39" spans="1:41">
      <c r="A39" s="244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8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</row>
    <row r="40" spans="1:41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8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</row>
    <row r="41" spans="1:41">
      <c r="A41" s="244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8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</row>
    <row r="42" spans="1:41">
      <c r="A42" s="244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8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</row>
    <row r="43" spans="1:41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8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</row>
    <row r="44" spans="1:41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8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</row>
    <row r="45" spans="1:41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8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</row>
    <row r="46" spans="1:41">
      <c r="A46" s="244"/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8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</row>
    <row r="47" spans="1:41">
      <c r="A47" s="244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8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</row>
    <row r="48" spans="1:41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8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</row>
    <row r="49" spans="1:41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8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</row>
    <row r="50" spans="1:41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8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</row>
    <row r="51" spans="1:41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8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</row>
    <row r="52" spans="1:41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8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</row>
    <row r="53" spans="1:41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8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</row>
    <row r="54" spans="1:41">
      <c r="A54" s="244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8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</row>
    <row r="55" spans="1:41">
      <c r="A55" s="244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8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</row>
    <row r="56" spans="1:41">
      <c r="A56" s="244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8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</row>
    <row r="57" spans="1:41">
      <c r="A57" s="244"/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8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</row>
    <row r="58" spans="1:41">
      <c r="A58" s="244"/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8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</row>
    <row r="59" spans="1:41">
      <c r="A59" s="244"/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8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</row>
    <row r="60" spans="1:41">
      <c r="A60" s="244"/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8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</row>
    <row r="61" spans="1:41">
      <c r="A61" s="244"/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8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</row>
    <row r="62" spans="1:41">
      <c r="A62" s="244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8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</row>
    <row r="63" spans="1:41">
      <c r="A63" s="244"/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8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</row>
    <row r="64" spans="1:41">
      <c r="A64" s="244"/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8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</row>
    <row r="65" spans="1:41">
      <c r="A65" s="244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8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</row>
    <row r="66" spans="1:41">
      <c r="A66" s="244"/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8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</row>
    <row r="67" spans="1:41">
      <c r="A67" s="244"/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8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</row>
    <row r="68" spans="1:41">
      <c r="A68" s="244"/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8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</row>
    <row r="69" spans="1:41">
      <c r="A69" s="244"/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8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</row>
    <row r="70" spans="1:41">
      <c r="A70" s="244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8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</row>
    <row r="71" spans="1:41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8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</row>
    <row r="72" spans="1:41">
      <c r="A72" s="244"/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8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</row>
    <row r="73" spans="1:41">
      <c r="A73" s="244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8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</row>
    <row r="74" spans="1:41">
      <c r="A74" s="244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8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</row>
    <row r="75" spans="1:41">
      <c r="A75" s="244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8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4"/>
      <c r="AN75" s="244"/>
      <c r="AO75" s="244"/>
    </row>
    <row r="76" spans="1:41">
      <c r="A76" s="244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8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</row>
    <row r="77" spans="1:41">
      <c r="A77" s="244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8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44"/>
      <c r="AM77" s="244"/>
      <c r="AN77" s="244"/>
      <c r="AO77" s="244"/>
    </row>
    <row r="78" spans="1:41">
      <c r="A78" s="244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8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</row>
    <row r="79" spans="1:41">
      <c r="A79" s="244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8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4"/>
    </row>
    <row r="80" spans="1:41">
      <c r="A80" s="244"/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8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</row>
    <row r="81" spans="1:41">
      <c r="A81" s="244"/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8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O81" s="244"/>
    </row>
    <row r="82" spans="1:41">
      <c r="A82" s="244"/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8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4"/>
      <c r="AK82" s="244"/>
      <c r="AL82" s="244"/>
      <c r="AM82" s="244"/>
      <c r="AN82" s="244"/>
      <c r="AO82" s="244"/>
    </row>
    <row r="83" spans="1:41">
      <c r="A83" s="244"/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8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</row>
    <row r="84" spans="1:41">
      <c r="A84" s="244"/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8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</row>
    <row r="85" spans="1:41">
      <c r="A85" s="244"/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8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</row>
    <row r="86" spans="1:41">
      <c r="A86" s="244"/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8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  <c r="AJ86" s="244"/>
      <c r="AK86" s="244"/>
      <c r="AL86" s="244"/>
      <c r="AM86" s="244"/>
      <c r="AN86" s="244"/>
      <c r="AO86" s="244"/>
    </row>
    <row r="87" spans="1:41">
      <c r="A87" s="244"/>
      <c r="B87" s="244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8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  <c r="AN87" s="244"/>
      <c r="AO87" s="244"/>
    </row>
    <row r="88" spans="1:41">
      <c r="A88" s="244"/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8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</row>
    <row r="89" spans="1:41">
      <c r="A89" s="244"/>
      <c r="B89" s="244"/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8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  <c r="AM89" s="244"/>
      <c r="AN89" s="244"/>
      <c r="AO89" s="244"/>
    </row>
    <row r="90" spans="1:41">
      <c r="A90" s="244"/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8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</row>
    <row r="91" spans="1:41">
      <c r="A91" s="244"/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8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</row>
    <row r="92" spans="1:41">
      <c r="A92" s="244"/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8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</row>
    <row r="93" spans="1:41">
      <c r="A93" s="244"/>
      <c r="B93" s="244"/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8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</row>
    <row r="94" spans="1:41">
      <c r="A94" s="244"/>
      <c r="B94" s="244"/>
      <c r="C94" s="244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8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44"/>
      <c r="AL94" s="244"/>
      <c r="AM94" s="244"/>
      <c r="AN94" s="244"/>
      <c r="AO94" s="244"/>
    </row>
    <row r="95" spans="1:41">
      <c r="A95" s="244"/>
      <c r="B95" s="244"/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8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</row>
    <row r="96" spans="1:41">
      <c r="A96" s="244"/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8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  <c r="AM96" s="244"/>
      <c r="AN96" s="244"/>
      <c r="AO96" s="244"/>
    </row>
    <row r="97" spans="1:41">
      <c r="A97" s="244"/>
      <c r="B97" s="244"/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8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244"/>
      <c r="AL97" s="244"/>
      <c r="AM97" s="244"/>
      <c r="AN97" s="244"/>
      <c r="AO97" s="244"/>
    </row>
    <row r="98" spans="1:41">
      <c r="A98" s="244"/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8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  <c r="AJ98" s="244"/>
      <c r="AK98" s="244"/>
      <c r="AL98" s="244"/>
      <c r="AM98" s="244"/>
      <c r="AN98" s="244"/>
      <c r="AO98" s="244"/>
    </row>
    <row r="99" spans="1:41">
      <c r="A99" s="244"/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8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4"/>
      <c r="AM99" s="244"/>
      <c r="AN99" s="244"/>
      <c r="AO99" s="244"/>
    </row>
    <row r="100" spans="1:41">
      <c r="A100" s="244"/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8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244"/>
      <c r="AL100" s="244"/>
      <c r="AM100" s="244"/>
      <c r="AN100" s="244"/>
      <c r="AO100" s="244"/>
    </row>
    <row r="101" spans="1:41">
      <c r="A101" s="244"/>
      <c r="B101" s="244"/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8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4"/>
      <c r="AM101" s="244"/>
      <c r="AN101" s="244"/>
      <c r="AO101" s="244"/>
    </row>
    <row r="102" spans="1:41">
      <c r="A102" s="244"/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8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</row>
    <row r="103" spans="1:41">
      <c r="A103" s="244"/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8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4"/>
      <c r="AO103" s="244"/>
    </row>
    <row r="104" spans="1:41">
      <c r="A104" s="244"/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8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4"/>
      <c r="AO104" s="244"/>
    </row>
    <row r="105" spans="1:41">
      <c r="A105" s="244"/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8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44"/>
    </row>
    <row r="106" spans="1:41">
      <c r="A106" s="244"/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8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4"/>
      <c r="AN106" s="244"/>
      <c r="AO106" s="244"/>
    </row>
    <row r="107" spans="1:41">
      <c r="A107" s="244"/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8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4"/>
      <c r="AL107" s="244"/>
      <c r="AM107" s="244"/>
      <c r="AN107" s="244"/>
      <c r="AO107" s="244"/>
    </row>
    <row r="108" spans="1:41">
      <c r="A108" s="244"/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8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  <c r="AJ108" s="244"/>
      <c r="AK108" s="244"/>
      <c r="AL108" s="244"/>
      <c r="AM108" s="244"/>
      <c r="AN108" s="244"/>
      <c r="AO108" s="244"/>
    </row>
    <row r="109" spans="1:41">
      <c r="A109" s="244"/>
      <c r="B109" s="244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8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  <c r="AJ109" s="244"/>
      <c r="AK109" s="244"/>
      <c r="AL109" s="244"/>
      <c r="AM109" s="244"/>
      <c r="AN109" s="244"/>
      <c r="AO109" s="244"/>
    </row>
    <row r="110" spans="1:41">
      <c r="A110" s="244"/>
      <c r="B110" s="244"/>
      <c r="C110" s="244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8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  <c r="AJ110" s="244"/>
      <c r="AK110" s="244"/>
      <c r="AL110" s="244"/>
      <c r="AM110" s="244"/>
      <c r="AN110" s="244"/>
      <c r="AO110" s="244"/>
    </row>
    <row r="111" spans="1:41">
      <c r="A111" s="244"/>
      <c r="B111" s="244"/>
      <c r="C111" s="244"/>
      <c r="D111" s="244"/>
      <c r="E111" s="244"/>
      <c r="F111" s="244"/>
      <c r="G111" s="244"/>
      <c r="H111" s="244"/>
      <c r="I111" s="244"/>
      <c r="J111" s="244"/>
      <c r="K111" s="244"/>
      <c r="L111" s="244"/>
      <c r="M111" s="244"/>
      <c r="N111" s="248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  <c r="AJ111" s="244"/>
      <c r="AK111" s="244"/>
      <c r="AL111" s="244"/>
      <c r="AM111" s="244"/>
      <c r="AN111" s="244"/>
      <c r="AO111" s="244"/>
    </row>
    <row r="112" spans="1:41">
      <c r="A112" s="244"/>
      <c r="B112" s="244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8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  <c r="AJ112" s="244"/>
      <c r="AK112" s="244"/>
      <c r="AL112" s="244"/>
      <c r="AM112" s="244"/>
      <c r="AN112" s="244"/>
      <c r="AO112" s="244"/>
    </row>
    <row r="113" spans="1:41">
      <c r="A113" s="244"/>
      <c r="B113" s="244"/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8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  <c r="AJ113" s="244"/>
      <c r="AK113" s="244"/>
      <c r="AL113" s="244"/>
      <c r="AM113" s="244"/>
      <c r="AN113" s="244"/>
      <c r="AO113" s="244"/>
    </row>
    <row r="114" spans="1:41">
      <c r="A114" s="244"/>
      <c r="B114" s="244"/>
      <c r="C114" s="244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8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  <c r="AJ114" s="244"/>
      <c r="AK114" s="244"/>
      <c r="AL114" s="244"/>
      <c r="AM114" s="244"/>
      <c r="AN114" s="244"/>
      <c r="AO114" s="244"/>
    </row>
    <row r="115" spans="1:41">
      <c r="A115" s="244"/>
      <c r="B115" s="244"/>
      <c r="C115" s="244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8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  <c r="AJ115" s="244"/>
      <c r="AK115" s="244"/>
      <c r="AL115" s="244"/>
      <c r="AM115" s="244"/>
      <c r="AN115" s="244"/>
      <c r="AO115" s="244"/>
    </row>
    <row r="116" spans="1:41">
      <c r="A116" s="244"/>
      <c r="B116" s="244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8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  <c r="AJ116" s="244"/>
      <c r="AK116" s="244"/>
      <c r="AL116" s="244"/>
      <c r="AM116" s="244"/>
      <c r="AN116" s="244"/>
      <c r="AO116" s="244"/>
    </row>
    <row r="117" spans="1:41">
      <c r="A117" s="244"/>
      <c r="B117" s="244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8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  <c r="AJ117" s="244"/>
      <c r="AK117" s="244"/>
      <c r="AL117" s="244"/>
      <c r="AM117" s="244"/>
      <c r="AN117" s="244"/>
      <c r="AO117" s="244"/>
    </row>
    <row r="118" spans="1:41">
      <c r="A118" s="244"/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8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  <c r="AJ118" s="244"/>
      <c r="AK118" s="244"/>
      <c r="AL118" s="244"/>
      <c r="AM118" s="244"/>
      <c r="AN118" s="244"/>
      <c r="AO118" s="244"/>
    </row>
    <row r="119" spans="1:41">
      <c r="A119" s="244"/>
      <c r="B119" s="244"/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8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44"/>
    </row>
    <row r="120" spans="1:41">
      <c r="A120" s="244"/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  <c r="N120" s="248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  <c r="AJ120" s="244"/>
      <c r="AK120" s="244"/>
      <c r="AL120" s="244"/>
      <c r="AM120" s="244"/>
      <c r="AN120" s="244"/>
      <c r="AO120" s="244"/>
    </row>
    <row r="121" spans="1:41">
      <c r="A121" s="244"/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8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4"/>
      <c r="AK121" s="244"/>
      <c r="AL121" s="244"/>
      <c r="AM121" s="244"/>
      <c r="AN121" s="244"/>
      <c r="AO121" s="244"/>
    </row>
    <row r="122" spans="1:41">
      <c r="A122" s="244"/>
      <c r="B122" s="244"/>
      <c r="C122" s="244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8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  <c r="AJ122" s="244"/>
      <c r="AK122" s="244"/>
      <c r="AL122" s="244"/>
      <c r="AM122" s="244"/>
      <c r="AN122" s="244"/>
      <c r="AO122" s="244"/>
    </row>
    <row r="123" spans="1:41">
      <c r="A123" s="244"/>
      <c r="B123" s="244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8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  <c r="AJ123" s="244"/>
      <c r="AK123" s="244"/>
      <c r="AL123" s="244"/>
      <c r="AM123" s="244"/>
      <c r="AN123" s="244"/>
      <c r="AO123" s="244"/>
    </row>
    <row r="124" spans="1:41">
      <c r="A124" s="244"/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8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  <c r="AJ124" s="244"/>
      <c r="AK124" s="244"/>
      <c r="AL124" s="244"/>
      <c r="AM124" s="244"/>
      <c r="AN124" s="244"/>
      <c r="AO124" s="244"/>
    </row>
    <row r="125" spans="1:41">
      <c r="A125" s="244"/>
      <c r="B125" s="244"/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8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  <c r="AJ125" s="244"/>
      <c r="AK125" s="244"/>
      <c r="AL125" s="244"/>
      <c r="AM125" s="244"/>
      <c r="AN125" s="244"/>
      <c r="AO125" s="244"/>
    </row>
    <row r="126" spans="1:41">
      <c r="A126" s="244"/>
      <c r="B126" s="244"/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8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  <c r="AJ126" s="244"/>
      <c r="AK126" s="244"/>
      <c r="AL126" s="244"/>
      <c r="AM126" s="244"/>
      <c r="AN126" s="244"/>
      <c r="AO126" s="244"/>
    </row>
    <row r="127" spans="1:41">
      <c r="A127" s="244"/>
      <c r="B127" s="244"/>
      <c r="C127" s="244"/>
      <c r="D127" s="244"/>
      <c r="E127" s="244"/>
      <c r="F127" s="244"/>
      <c r="G127" s="244"/>
      <c r="H127" s="244"/>
      <c r="I127" s="244"/>
      <c r="J127" s="244"/>
      <c r="K127" s="244"/>
      <c r="L127" s="244"/>
      <c r="M127" s="244"/>
      <c r="N127" s="248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  <c r="AJ127" s="244"/>
      <c r="AK127" s="244"/>
      <c r="AL127" s="244"/>
      <c r="AM127" s="244"/>
      <c r="AN127" s="244"/>
      <c r="AO127" s="244"/>
    </row>
    <row r="128" spans="1:41">
      <c r="A128" s="244"/>
      <c r="B128" s="244"/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8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4"/>
      <c r="AO128" s="244"/>
    </row>
    <row r="129" spans="1:41">
      <c r="A129" s="244"/>
      <c r="B129" s="244"/>
      <c r="C129" s="244"/>
      <c r="D129" s="244"/>
      <c r="E129" s="244"/>
      <c r="F129" s="244"/>
      <c r="G129" s="244"/>
      <c r="H129" s="244"/>
      <c r="I129" s="244"/>
      <c r="J129" s="244"/>
      <c r="K129" s="244"/>
      <c r="L129" s="244"/>
      <c r="M129" s="244"/>
      <c r="N129" s="248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  <c r="AJ129" s="244"/>
      <c r="AK129" s="244"/>
      <c r="AL129" s="244"/>
      <c r="AM129" s="244"/>
      <c r="AN129" s="244"/>
      <c r="AO129" s="244"/>
    </row>
    <row r="130" spans="1:41">
      <c r="A130" s="244"/>
      <c r="B130" s="244"/>
      <c r="C130" s="244"/>
      <c r="D130" s="244"/>
      <c r="E130" s="244"/>
      <c r="F130" s="244"/>
      <c r="G130" s="244"/>
      <c r="H130" s="244"/>
      <c r="I130" s="244"/>
      <c r="J130" s="244"/>
      <c r="K130" s="244"/>
      <c r="L130" s="244"/>
      <c r="M130" s="244"/>
      <c r="N130" s="248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  <c r="AJ130" s="244"/>
      <c r="AK130" s="244"/>
      <c r="AL130" s="244"/>
      <c r="AM130" s="244"/>
      <c r="AN130" s="244"/>
      <c r="AO130" s="244"/>
    </row>
    <row r="131" spans="1:41">
      <c r="A131" s="244"/>
      <c r="B131" s="244"/>
      <c r="C131" s="244"/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8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  <c r="AJ131" s="244"/>
      <c r="AK131" s="244"/>
      <c r="AL131" s="244"/>
      <c r="AM131" s="244"/>
      <c r="AN131" s="244"/>
      <c r="AO131" s="244"/>
    </row>
    <row r="132" spans="1:41">
      <c r="A132" s="244"/>
      <c r="B132" s="244"/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8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  <c r="AJ132" s="244"/>
      <c r="AK132" s="244"/>
      <c r="AL132" s="244"/>
      <c r="AM132" s="244"/>
      <c r="AN132" s="244"/>
      <c r="AO132" s="244"/>
    </row>
    <row r="133" spans="1:41">
      <c r="A133" s="244"/>
      <c r="B133" s="244"/>
      <c r="C133" s="244"/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  <c r="N133" s="248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  <c r="AJ133" s="244"/>
      <c r="AK133" s="244"/>
      <c r="AL133" s="244"/>
      <c r="AM133" s="244"/>
      <c r="AN133" s="244"/>
      <c r="AO133" s="244"/>
    </row>
    <row r="134" spans="1:41">
      <c r="A134" s="244"/>
      <c r="B134" s="244"/>
      <c r="C134" s="244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8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  <c r="AJ134" s="244"/>
      <c r="AK134" s="244"/>
      <c r="AL134" s="244"/>
      <c r="AM134" s="244"/>
      <c r="AN134" s="244"/>
      <c r="AO134" s="244"/>
    </row>
    <row r="135" spans="1:41">
      <c r="A135" s="244"/>
      <c r="B135" s="244"/>
      <c r="C135" s="244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8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  <c r="AJ135" s="244"/>
      <c r="AK135" s="244"/>
      <c r="AL135" s="244"/>
      <c r="AM135" s="244"/>
      <c r="AN135" s="244"/>
      <c r="AO135" s="244"/>
    </row>
    <row r="136" spans="1:41">
      <c r="A136" s="244"/>
      <c r="B136" s="244"/>
      <c r="C136" s="244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8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  <c r="AJ136" s="244"/>
      <c r="AK136" s="244"/>
      <c r="AL136" s="244"/>
      <c r="AM136" s="244"/>
      <c r="AN136" s="244"/>
      <c r="AO136" s="244"/>
    </row>
    <row r="137" spans="1:41">
      <c r="A137" s="244"/>
      <c r="B137" s="244"/>
      <c r="C137" s="244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48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  <c r="AJ137" s="244"/>
      <c r="AK137" s="244"/>
      <c r="AL137" s="244"/>
      <c r="AM137" s="244"/>
      <c r="AN137" s="244"/>
      <c r="AO137" s="244"/>
    </row>
    <row r="138" spans="1:41">
      <c r="A138" s="244"/>
      <c r="B138" s="244"/>
      <c r="C138" s="244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48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  <c r="AJ138" s="244"/>
      <c r="AK138" s="244"/>
      <c r="AL138" s="244"/>
      <c r="AM138" s="244"/>
      <c r="AN138" s="244"/>
      <c r="AO138" s="244"/>
    </row>
    <row r="139" spans="1:41">
      <c r="A139" s="244"/>
      <c r="B139" s="244"/>
      <c r="C139" s="244"/>
      <c r="D139" s="244"/>
      <c r="E139" s="244"/>
      <c r="F139" s="244"/>
      <c r="G139" s="244"/>
      <c r="H139" s="244"/>
      <c r="I139" s="244"/>
      <c r="J139" s="244"/>
      <c r="K139" s="244"/>
      <c r="L139" s="244"/>
      <c r="M139" s="244"/>
      <c r="N139" s="248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  <c r="AJ139" s="244"/>
      <c r="AK139" s="244"/>
      <c r="AL139" s="244"/>
      <c r="AM139" s="244"/>
      <c r="AN139" s="244"/>
      <c r="AO139" s="244"/>
    </row>
    <row r="140" spans="1:41">
      <c r="A140" s="244"/>
      <c r="B140" s="244"/>
      <c r="C140" s="244"/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8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  <c r="AJ140" s="244"/>
      <c r="AK140" s="244"/>
      <c r="AL140" s="244"/>
      <c r="AM140" s="244"/>
      <c r="AN140" s="244"/>
      <c r="AO140" s="244"/>
    </row>
    <row r="141" spans="1:41">
      <c r="A141" s="244"/>
      <c r="B141" s="244"/>
      <c r="C141" s="244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8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  <c r="AJ141" s="244"/>
      <c r="AK141" s="244"/>
      <c r="AL141" s="244"/>
      <c r="AM141" s="244"/>
      <c r="AN141" s="244"/>
      <c r="AO141" s="244"/>
    </row>
    <row r="142" spans="1:41">
      <c r="A142" s="244"/>
      <c r="B142" s="244"/>
      <c r="C142" s="244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8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  <c r="AJ142" s="244"/>
      <c r="AK142" s="244"/>
      <c r="AL142" s="244"/>
      <c r="AM142" s="244"/>
      <c r="AN142" s="244"/>
      <c r="AO142" s="244"/>
    </row>
    <row r="143" spans="1:41">
      <c r="A143" s="244"/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  <c r="L143" s="244"/>
      <c r="M143" s="244"/>
      <c r="N143" s="248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  <c r="AJ143" s="244"/>
      <c r="AK143" s="244"/>
      <c r="AL143" s="244"/>
      <c r="AM143" s="244"/>
      <c r="AN143" s="244"/>
      <c r="AO143" s="244"/>
    </row>
    <row r="144" spans="1:41">
      <c r="A144" s="244"/>
      <c r="B144" s="244"/>
      <c r="C144" s="244"/>
      <c r="D144" s="244"/>
      <c r="E144" s="244"/>
      <c r="F144" s="244"/>
      <c r="G144" s="244"/>
      <c r="H144" s="244"/>
      <c r="I144" s="244"/>
      <c r="J144" s="244"/>
      <c r="K144" s="244"/>
      <c r="L144" s="244"/>
      <c r="M144" s="244"/>
      <c r="N144" s="248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  <c r="AJ144" s="244"/>
      <c r="AK144" s="244"/>
      <c r="AL144" s="244"/>
      <c r="AM144" s="244"/>
      <c r="AN144" s="244"/>
      <c r="AO144" s="244"/>
    </row>
    <row r="145" spans="1:41">
      <c r="A145" s="244"/>
      <c r="B145" s="244"/>
      <c r="C145" s="244"/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8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  <c r="AJ145" s="244"/>
      <c r="AK145" s="244"/>
      <c r="AL145" s="244"/>
      <c r="AM145" s="244"/>
      <c r="AN145" s="244"/>
      <c r="AO145" s="244"/>
    </row>
    <row r="146" spans="1:41">
      <c r="A146" s="244"/>
      <c r="B146" s="244"/>
      <c r="C146" s="244"/>
      <c r="D146" s="244"/>
      <c r="E146" s="244"/>
      <c r="F146" s="244"/>
      <c r="G146" s="244"/>
      <c r="H146" s="244"/>
      <c r="I146" s="244"/>
      <c r="J146" s="244"/>
      <c r="K146" s="244"/>
      <c r="L146" s="244"/>
      <c r="M146" s="244"/>
      <c r="N146" s="248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  <c r="AJ146" s="244"/>
      <c r="AK146" s="244"/>
      <c r="AL146" s="244"/>
      <c r="AM146" s="244"/>
      <c r="AN146" s="244"/>
      <c r="AO146" s="244"/>
    </row>
    <row r="147" spans="1:41">
      <c r="A147" s="244"/>
      <c r="B147" s="244"/>
      <c r="C147" s="244"/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8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  <c r="AJ147" s="244"/>
      <c r="AK147" s="244"/>
      <c r="AL147" s="244"/>
      <c r="AM147" s="244"/>
      <c r="AN147" s="244"/>
      <c r="AO147" s="244"/>
    </row>
    <row r="148" spans="1:41">
      <c r="A148" s="244"/>
      <c r="B148" s="244"/>
      <c r="C148" s="244"/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8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  <c r="AJ148" s="244"/>
      <c r="AK148" s="244"/>
      <c r="AL148" s="244"/>
      <c r="AM148" s="244"/>
      <c r="AN148" s="244"/>
      <c r="AO148" s="244"/>
    </row>
    <row r="149" spans="1:41">
      <c r="A149" s="244"/>
      <c r="B149" s="244"/>
      <c r="C149" s="244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8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  <c r="AJ149" s="244"/>
      <c r="AK149" s="244"/>
      <c r="AL149" s="244"/>
      <c r="AM149" s="244"/>
      <c r="AN149" s="244"/>
      <c r="AO149" s="244"/>
    </row>
    <row r="150" spans="1:41">
      <c r="A150" s="244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4"/>
      <c r="N150" s="248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  <c r="AJ150" s="244"/>
      <c r="AK150" s="244"/>
      <c r="AL150" s="244"/>
      <c r="AM150" s="244"/>
      <c r="AN150" s="244"/>
      <c r="AO150" s="244"/>
    </row>
    <row r="151" spans="1:41">
      <c r="A151" s="244"/>
      <c r="B151" s="244"/>
      <c r="C151" s="244"/>
      <c r="D151" s="244"/>
      <c r="E151" s="244"/>
      <c r="F151" s="244"/>
      <c r="G151" s="244"/>
      <c r="H151" s="244"/>
      <c r="I151" s="244"/>
      <c r="J151" s="244"/>
      <c r="K151" s="244"/>
      <c r="L151" s="244"/>
      <c r="M151" s="244"/>
      <c r="N151" s="248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  <c r="AJ151" s="244"/>
      <c r="AK151" s="244"/>
      <c r="AL151" s="244"/>
      <c r="AM151" s="244"/>
      <c r="AN151" s="244"/>
      <c r="AO151" s="244"/>
    </row>
    <row r="152" spans="1:41">
      <c r="A152" s="244"/>
      <c r="B152" s="244"/>
      <c r="C152" s="244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8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  <c r="AJ152" s="244"/>
      <c r="AK152" s="244"/>
      <c r="AL152" s="244"/>
      <c r="AM152" s="244"/>
      <c r="AN152" s="244"/>
      <c r="AO152" s="244"/>
    </row>
    <row r="153" spans="1:41">
      <c r="A153" s="244"/>
      <c r="B153" s="244"/>
      <c r="C153" s="244"/>
      <c r="D153" s="244"/>
      <c r="E153" s="244"/>
      <c r="F153" s="244"/>
      <c r="G153" s="244"/>
      <c r="H153" s="244"/>
      <c r="I153" s="244"/>
      <c r="J153" s="244"/>
      <c r="K153" s="244"/>
      <c r="L153" s="244"/>
      <c r="M153" s="244"/>
      <c r="N153" s="248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  <c r="AJ153" s="244"/>
      <c r="AK153" s="244"/>
      <c r="AL153" s="244"/>
      <c r="AM153" s="244"/>
      <c r="AN153" s="244"/>
      <c r="AO153" s="244"/>
    </row>
    <row r="154" spans="1:41">
      <c r="A154" s="244"/>
      <c r="B154" s="244"/>
      <c r="C154" s="244"/>
      <c r="D154" s="244"/>
      <c r="E154" s="244"/>
      <c r="F154" s="244"/>
      <c r="G154" s="244"/>
      <c r="H154" s="244"/>
      <c r="I154" s="244"/>
      <c r="J154" s="244"/>
      <c r="K154" s="244"/>
      <c r="L154" s="244"/>
      <c r="M154" s="244"/>
      <c r="N154" s="248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  <c r="AJ154" s="244"/>
      <c r="AK154" s="244"/>
      <c r="AL154" s="244"/>
      <c r="AM154" s="244"/>
      <c r="AN154" s="244"/>
      <c r="AO154" s="244"/>
    </row>
    <row r="155" spans="1:41">
      <c r="A155" s="244"/>
      <c r="B155" s="244"/>
      <c r="C155" s="244"/>
      <c r="D155" s="244"/>
      <c r="E155" s="244"/>
      <c r="F155" s="244"/>
      <c r="G155" s="244"/>
      <c r="H155" s="244"/>
      <c r="I155" s="244"/>
      <c r="J155" s="244"/>
      <c r="K155" s="244"/>
      <c r="L155" s="244"/>
      <c r="M155" s="244"/>
      <c r="N155" s="248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44"/>
      <c r="AG155" s="244"/>
      <c r="AH155" s="244"/>
      <c r="AI155" s="244"/>
      <c r="AJ155" s="244"/>
      <c r="AK155" s="244"/>
      <c r="AL155" s="244"/>
      <c r="AM155" s="244"/>
      <c r="AN155" s="244"/>
      <c r="AO155" s="244"/>
    </row>
    <row r="156" spans="1:41"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  <c r="AJ156" s="244"/>
      <c r="AK156" s="244"/>
      <c r="AL156" s="244"/>
      <c r="AM156" s="244"/>
      <c r="AN156" s="244"/>
      <c r="AO156" s="244"/>
    </row>
    <row r="157" spans="1:41"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  <c r="AJ157" s="244"/>
      <c r="AK157" s="244"/>
      <c r="AL157" s="244"/>
      <c r="AM157" s="244"/>
      <c r="AN157" s="244"/>
      <c r="AO157" s="244"/>
    </row>
    <row r="158" spans="1:41"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  <c r="AJ158" s="244"/>
      <c r="AK158" s="244"/>
      <c r="AL158" s="244"/>
      <c r="AM158" s="244"/>
      <c r="AN158" s="244"/>
      <c r="AO158" s="244"/>
    </row>
    <row r="159" spans="1:41"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  <c r="AJ159" s="244"/>
      <c r="AK159" s="244"/>
      <c r="AL159" s="244"/>
      <c r="AM159" s="244"/>
      <c r="AN159" s="244"/>
      <c r="AO159" s="244"/>
    </row>
    <row r="160" spans="1:41"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  <c r="AJ160" s="244"/>
      <c r="AK160" s="244"/>
      <c r="AL160" s="244"/>
      <c r="AM160" s="244"/>
      <c r="AN160" s="244"/>
      <c r="AO160" s="244"/>
    </row>
    <row r="161" spans="16:41"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  <c r="AJ161" s="244"/>
      <c r="AK161" s="244"/>
      <c r="AL161" s="244"/>
      <c r="AM161" s="244"/>
      <c r="AN161" s="244"/>
      <c r="AO161" s="244"/>
    </row>
    <row r="162" spans="16:41"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  <c r="AJ162" s="244"/>
      <c r="AK162" s="244"/>
      <c r="AL162" s="244"/>
      <c r="AM162" s="244"/>
      <c r="AN162" s="244"/>
      <c r="AO162" s="244"/>
    </row>
    <row r="163" spans="16:41"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244"/>
      <c r="AJ163" s="244"/>
      <c r="AK163" s="244"/>
      <c r="AL163" s="244"/>
      <c r="AM163" s="244"/>
      <c r="AN163" s="244"/>
      <c r="AO163" s="244"/>
    </row>
    <row r="164" spans="16:41"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  <c r="AJ164" s="244"/>
      <c r="AK164" s="244"/>
      <c r="AL164" s="244"/>
      <c r="AM164" s="244"/>
      <c r="AN164" s="244"/>
      <c r="AO164" s="244"/>
    </row>
    <row r="165" spans="16:41"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  <c r="AJ165" s="244"/>
      <c r="AK165" s="244"/>
      <c r="AL165" s="244"/>
      <c r="AM165" s="244"/>
      <c r="AN165" s="244"/>
      <c r="AO165" s="244"/>
    </row>
    <row r="166" spans="16:41"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244"/>
      <c r="AH166" s="244"/>
      <c r="AI166" s="244"/>
      <c r="AJ166" s="244"/>
      <c r="AK166" s="244"/>
      <c r="AL166" s="244"/>
      <c r="AM166" s="244"/>
      <c r="AN166" s="244"/>
      <c r="AO166" s="244"/>
    </row>
    <row r="167" spans="16:41"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244"/>
      <c r="AG167" s="244"/>
      <c r="AH167" s="244"/>
      <c r="AI167" s="244"/>
      <c r="AJ167" s="244"/>
      <c r="AK167" s="244"/>
      <c r="AL167" s="244"/>
      <c r="AM167" s="244"/>
      <c r="AN167" s="244"/>
      <c r="AO167" s="244"/>
    </row>
    <row r="168" spans="16:41"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4"/>
      <c r="AF168" s="244"/>
      <c r="AG168" s="244"/>
      <c r="AH168" s="244"/>
      <c r="AI168" s="244"/>
      <c r="AJ168" s="244"/>
      <c r="AK168" s="244"/>
      <c r="AL168" s="244"/>
      <c r="AM168" s="244"/>
      <c r="AN168" s="244"/>
      <c r="AO168" s="244"/>
    </row>
    <row r="169" spans="16:41"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  <c r="AA169" s="244"/>
      <c r="AB169" s="244"/>
      <c r="AC169" s="244"/>
      <c r="AD169" s="244"/>
      <c r="AE169" s="244"/>
      <c r="AF169" s="244"/>
      <c r="AG169" s="244"/>
      <c r="AH169" s="244"/>
      <c r="AI169" s="244"/>
      <c r="AJ169" s="244"/>
      <c r="AK169" s="244"/>
      <c r="AL169" s="244"/>
      <c r="AM169" s="244"/>
      <c r="AN169" s="244"/>
      <c r="AO169" s="244"/>
    </row>
    <row r="170" spans="16:41"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  <c r="AJ170" s="244"/>
      <c r="AK170" s="244"/>
      <c r="AL170" s="244"/>
      <c r="AM170" s="244"/>
      <c r="AN170" s="244"/>
      <c r="AO170" s="244"/>
    </row>
    <row r="171" spans="16:41">
      <c r="P171" s="244"/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  <c r="AA171" s="244"/>
      <c r="AB171" s="244"/>
      <c r="AC171" s="244"/>
      <c r="AD171" s="244"/>
      <c r="AE171" s="244"/>
      <c r="AF171" s="244"/>
      <c r="AG171" s="244"/>
      <c r="AH171" s="244"/>
      <c r="AI171" s="244"/>
      <c r="AJ171" s="244"/>
      <c r="AK171" s="244"/>
      <c r="AL171" s="244"/>
      <c r="AM171" s="244"/>
      <c r="AN171" s="244"/>
      <c r="AO171" s="244"/>
    </row>
    <row r="172" spans="16:41"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44"/>
      <c r="AI172" s="244"/>
      <c r="AJ172" s="244"/>
      <c r="AK172" s="244"/>
      <c r="AL172" s="244"/>
      <c r="AM172" s="244"/>
      <c r="AN172" s="244"/>
      <c r="AO172" s="244"/>
    </row>
    <row r="173" spans="16:41"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  <c r="AJ173" s="244"/>
      <c r="AK173" s="244"/>
      <c r="AL173" s="244"/>
      <c r="AM173" s="244"/>
      <c r="AN173" s="244"/>
      <c r="AO173" s="244"/>
    </row>
    <row r="174" spans="16:41"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  <c r="AJ174" s="244"/>
      <c r="AK174" s="244"/>
      <c r="AL174" s="244"/>
      <c r="AM174" s="244"/>
      <c r="AN174" s="244"/>
      <c r="AO174" s="244"/>
    </row>
    <row r="175" spans="16:41"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44"/>
      <c r="AI175" s="244"/>
      <c r="AJ175" s="244"/>
      <c r="AK175" s="244"/>
      <c r="AL175" s="244"/>
      <c r="AM175" s="244"/>
      <c r="AN175" s="244"/>
      <c r="AO175" s="244"/>
    </row>
    <row r="176" spans="16:41"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244"/>
      <c r="AH176" s="244"/>
      <c r="AI176" s="244"/>
      <c r="AJ176" s="244"/>
      <c r="AK176" s="244"/>
      <c r="AL176" s="244"/>
      <c r="AM176" s="244"/>
      <c r="AN176" s="244"/>
      <c r="AO176" s="244"/>
    </row>
    <row r="177" spans="16:41"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  <c r="AJ177" s="244"/>
      <c r="AK177" s="244"/>
      <c r="AL177" s="244"/>
      <c r="AM177" s="244"/>
      <c r="AN177" s="244"/>
      <c r="AO177" s="244"/>
    </row>
    <row r="178" spans="16:41">
      <c r="P178" s="244"/>
      <c r="Q178" s="244"/>
      <c r="R178" s="244"/>
      <c r="S178" s="244"/>
      <c r="T178" s="244"/>
      <c r="U178" s="244"/>
      <c r="V178" s="244"/>
      <c r="W178" s="244"/>
      <c r="X178" s="244"/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44"/>
      <c r="AI178" s="244"/>
      <c r="AJ178" s="244"/>
      <c r="AK178" s="244"/>
      <c r="AL178" s="244"/>
      <c r="AM178" s="244"/>
      <c r="AN178" s="244"/>
      <c r="AO178" s="244"/>
    </row>
    <row r="179" spans="16:41"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  <c r="AJ179" s="244"/>
      <c r="AK179" s="244"/>
      <c r="AL179" s="244"/>
      <c r="AM179" s="244"/>
      <c r="AN179" s="244"/>
      <c r="AO179" s="244"/>
    </row>
    <row r="180" spans="16:41"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44"/>
      <c r="AI180" s="244"/>
      <c r="AJ180" s="244"/>
      <c r="AK180" s="244"/>
      <c r="AL180" s="244"/>
      <c r="AM180" s="244"/>
      <c r="AN180" s="244"/>
      <c r="AO180" s="244"/>
    </row>
    <row r="181" spans="16:41"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4"/>
      <c r="AC181" s="244"/>
      <c r="AD181" s="244"/>
      <c r="AE181" s="244"/>
      <c r="AF181" s="244"/>
      <c r="AG181" s="244"/>
      <c r="AH181" s="244"/>
      <c r="AI181" s="244"/>
      <c r="AJ181" s="244"/>
      <c r="AK181" s="244"/>
      <c r="AL181" s="244"/>
      <c r="AM181" s="244"/>
      <c r="AN181" s="244"/>
      <c r="AO181" s="244"/>
    </row>
    <row r="182" spans="16:41"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244"/>
      <c r="AC182" s="244"/>
      <c r="AD182" s="244"/>
      <c r="AE182" s="244"/>
      <c r="AF182" s="244"/>
      <c r="AG182" s="244"/>
      <c r="AH182" s="244"/>
      <c r="AI182" s="244"/>
      <c r="AJ182" s="244"/>
      <c r="AK182" s="244"/>
      <c r="AL182" s="244"/>
      <c r="AM182" s="244"/>
      <c r="AN182" s="244"/>
      <c r="AO182" s="244"/>
    </row>
    <row r="183" spans="16:41"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4"/>
      <c r="AG183" s="244"/>
      <c r="AH183" s="244"/>
      <c r="AI183" s="244"/>
      <c r="AJ183" s="244"/>
      <c r="AK183" s="244"/>
      <c r="AL183" s="244"/>
      <c r="AM183" s="244"/>
      <c r="AN183" s="244"/>
      <c r="AO183" s="244"/>
    </row>
    <row r="184" spans="16:41"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  <c r="AJ184" s="244"/>
      <c r="AK184" s="244"/>
      <c r="AL184" s="244"/>
      <c r="AM184" s="244"/>
      <c r="AN184" s="244"/>
      <c r="AO184" s="244"/>
    </row>
    <row r="185" spans="16:41"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244"/>
      <c r="AH185" s="244"/>
      <c r="AI185" s="244"/>
      <c r="AJ185" s="244"/>
      <c r="AK185" s="244"/>
      <c r="AL185" s="244"/>
      <c r="AM185" s="244"/>
      <c r="AN185" s="244"/>
      <c r="AO185" s="244"/>
    </row>
    <row r="186" spans="16:41"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244"/>
      <c r="AH186" s="244"/>
      <c r="AI186" s="244"/>
      <c r="AJ186" s="244"/>
      <c r="AK186" s="244"/>
      <c r="AL186" s="244"/>
      <c r="AM186" s="244"/>
      <c r="AN186" s="244"/>
      <c r="AO186" s="244"/>
    </row>
    <row r="187" spans="16:41"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244"/>
      <c r="AH187" s="244"/>
      <c r="AI187" s="244"/>
      <c r="AJ187" s="244"/>
      <c r="AK187" s="244"/>
      <c r="AL187" s="244"/>
      <c r="AM187" s="244"/>
      <c r="AN187" s="244"/>
      <c r="AO187" s="244"/>
    </row>
    <row r="188" spans="16:41"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44"/>
      <c r="AG188" s="244"/>
      <c r="AH188" s="244"/>
      <c r="AI188" s="244"/>
      <c r="AJ188" s="244"/>
      <c r="AK188" s="244"/>
      <c r="AL188" s="244"/>
      <c r="AM188" s="244"/>
      <c r="AN188" s="244"/>
      <c r="AO188" s="244"/>
    </row>
    <row r="189" spans="16:41"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44"/>
      <c r="AG189" s="244"/>
      <c r="AH189" s="244"/>
      <c r="AI189" s="244"/>
      <c r="AJ189" s="244"/>
      <c r="AK189" s="244"/>
      <c r="AL189" s="244"/>
      <c r="AM189" s="244"/>
      <c r="AN189" s="244"/>
      <c r="AO189" s="244"/>
    </row>
    <row r="190" spans="16:41"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244"/>
      <c r="AH190" s="244"/>
      <c r="AI190" s="244"/>
      <c r="AJ190" s="244"/>
      <c r="AK190" s="244"/>
      <c r="AL190" s="244"/>
      <c r="AM190" s="244"/>
      <c r="AN190" s="244"/>
      <c r="AO190" s="244"/>
    </row>
    <row r="191" spans="16:41"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244"/>
      <c r="AH191" s="244"/>
      <c r="AI191" s="244"/>
      <c r="AJ191" s="244"/>
      <c r="AK191" s="244"/>
      <c r="AL191" s="244"/>
      <c r="AM191" s="244"/>
      <c r="AN191" s="244"/>
      <c r="AO191" s="244"/>
    </row>
    <row r="192" spans="16:41"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244"/>
      <c r="AH192" s="244"/>
      <c r="AI192" s="244"/>
      <c r="AJ192" s="244"/>
      <c r="AK192" s="244"/>
      <c r="AL192" s="244"/>
      <c r="AM192" s="244"/>
      <c r="AN192" s="244"/>
      <c r="AO192" s="244"/>
    </row>
    <row r="193" spans="16:41">
      <c r="P193" s="244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  <c r="AA193" s="244"/>
      <c r="AB193" s="244"/>
      <c r="AC193" s="244"/>
      <c r="AD193" s="244"/>
      <c r="AE193" s="244"/>
      <c r="AF193" s="244"/>
      <c r="AG193" s="244"/>
      <c r="AH193" s="244"/>
      <c r="AI193" s="244"/>
      <c r="AJ193" s="244"/>
      <c r="AK193" s="244"/>
      <c r="AL193" s="244"/>
      <c r="AM193" s="244"/>
      <c r="AN193" s="244"/>
      <c r="AO193" s="244"/>
    </row>
    <row r="194" spans="16:41">
      <c r="P194" s="244"/>
      <c r="Q194" s="244"/>
      <c r="R194" s="244"/>
      <c r="S194" s="244"/>
      <c r="T194" s="244"/>
      <c r="U194" s="244"/>
      <c r="V194" s="244"/>
      <c r="W194" s="244"/>
      <c r="X194" s="244"/>
      <c r="Y194" s="244"/>
      <c r="Z194" s="244"/>
      <c r="AA194" s="244"/>
      <c r="AB194" s="244"/>
      <c r="AC194" s="244"/>
      <c r="AD194" s="244"/>
      <c r="AE194" s="244"/>
      <c r="AF194" s="244"/>
      <c r="AG194" s="244"/>
      <c r="AH194" s="244"/>
      <c r="AI194" s="244"/>
      <c r="AJ194" s="244"/>
      <c r="AK194" s="244"/>
      <c r="AL194" s="244"/>
      <c r="AM194" s="244"/>
      <c r="AN194" s="244"/>
      <c r="AO194" s="244"/>
    </row>
    <row r="195" spans="16:41"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  <c r="AA195" s="244"/>
      <c r="AB195" s="244"/>
      <c r="AC195" s="244"/>
      <c r="AD195" s="244"/>
      <c r="AE195" s="244"/>
      <c r="AF195" s="244"/>
      <c r="AG195" s="244"/>
      <c r="AH195" s="244"/>
      <c r="AI195" s="244"/>
      <c r="AJ195" s="244"/>
      <c r="AK195" s="244"/>
      <c r="AL195" s="244"/>
      <c r="AM195" s="244"/>
      <c r="AN195" s="244"/>
      <c r="AO195" s="244"/>
    </row>
    <row r="196" spans="16:41"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  <c r="AA196" s="244"/>
      <c r="AB196" s="244"/>
      <c r="AC196" s="244"/>
      <c r="AD196" s="244"/>
      <c r="AE196" s="244"/>
      <c r="AF196" s="244"/>
      <c r="AG196" s="244"/>
      <c r="AH196" s="244"/>
      <c r="AI196" s="244"/>
      <c r="AJ196" s="244"/>
      <c r="AK196" s="244"/>
      <c r="AL196" s="244"/>
      <c r="AM196" s="244"/>
      <c r="AN196" s="244"/>
      <c r="AO196" s="244"/>
    </row>
    <row r="197" spans="16:41">
      <c r="P197" s="244"/>
      <c r="Q197" s="244"/>
      <c r="R197" s="244"/>
      <c r="S197" s="244"/>
      <c r="T197" s="244"/>
      <c r="U197" s="244"/>
      <c r="V197" s="244"/>
      <c r="W197" s="244"/>
      <c r="X197" s="244"/>
      <c r="Y197" s="244"/>
      <c r="Z197" s="244"/>
      <c r="AA197" s="244"/>
      <c r="AB197" s="244"/>
      <c r="AC197" s="244"/>
      <c r="AD197" s="244"/>
      <c r="AE197" s="244"/>
      <c r="AF197" s="244"/>
      <c r="AG197" s="244"/>
      <c r="AH197" s="244"/>
      <c r="AI197" s="244"/>
      <c r="AJ197" s="244"/>
      <c r="AK197" s="244"/>
      <c r="AL197" s="244"/>
      <c r="AM197" s="244"/>
      <c r="AN197" s="244"/>
      <c r="AO197" s="244"/>
    </row>
    <row r="198" spans="16:41"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244"/>
      <c r="AH198" s="244"/>
      <c r="AI198" s="244"/>
      <c r="AJ198" s="244"/>
      <c r="AK198" s="244"/>
      <c r="AL198" s="244"/>
      <c r="AM198" s="244"/>
      <c r="AN198" s="244"/>
      <c r="AO198" s="244"/>
    </row>
    <row r="199" spans="16:41"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244"/>
      <c r="AH199" s="244"/>
      <c r="AI199" s="244"/>
      <c r="AJ199" s="244"/>
      <c r="AK199" s="244"/>
      <c r="AL199" s="244"/>
      <c r="AM199" s="244"/>
      <c r="AN199" s="244"/>
      <c r="AO199" s="244"/>
    </row>
    <row r="200" spans="16:41"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44"/>
      <c r="AG200" s="244"/>
      <c r="AH200" s="244"/>
      <c r="AI200" s="244"/>
      <c r="AJ200" s="244"/>
      <c r="AK200" s="244"/>
      <c r="AL200" s="244"/>
      <c r="AM200" s="244"/>
      <c r="AN200" s="244"/>
      <c r="AO200" s="244"/>
    </row>
    <row r="201" spans="16:41"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44"/>
      <c r="AG201" s="244"/>
      <c r="AH201" s="244"/>
      <c r="AI201" s="244"/>
      <c r="AJ201" s="244"/>
      <c r="AK201" s="244"/>
      <c r="AL201" s="244"/>
      <c r="AM201" s="244"/>
      <c r="AN201" s="244"/>
      <c r="AO201" s="244"/>
    </row>
    <row r="202" spans="16:41"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44"/>
      <c r="AG202" s="244"/>
      <c r="AH202" s="244"/>
      <c r="AI202" s="244"/>
      <c r="AJ202" s="244"/>
      <c r="AK202" s="244"/>
      <c r="AL202" s="244"/>
      <c r="AM202" s="244"/>
      <c r="AN202" s="244"/>
      <c r="AO202" s="244"/>
    </row>
    <row r="203" spans="16:41"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244"/>
      <c r="AH203" s="244"/>
      <c r="AI203" s="244"/>
      <c r="AJ203" s="244"/>
      <c r="AK203" s="244"/>
      <c r="AL203" s="244"/>
      <c r="AM203" s="244"/>
      <c r="AN203" s="244"/>
      <c r="AO203" s="244"/>
    </row>
    <row r="204" spans="16:41"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244"/>
      <c r="AH204" s="244"/>
      <c r="AI204" s="244"/>
      <c r="AJ204" s="244"/>
      <c r="AK204" s="244"/>
      <c r="AL204" s="244"/>
      <c r="AM204" s="244"/>
      <c r="AN204" s="244"/>
      <c r="AO204" s="244"/>
    </row>
    <row r="205" spans="16:41"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244"/>
      <c r="AH205" s="244"/>
      <c r="AI205" s="244"/>
      <c r="AJ205" s="244"/>
      <c r="AK205" s="244"/>
      <c r="AL205" s="244"/>
      <c r="AM205" s="244"/>
      <c r="AN205" s="244"/>
      <c r="AO205" s="244"/>
    </row>
    <row r="206" spans="16:41">
      <c r="P206" s="244"/>
      <c r="Q206" s="244"/>
      <c r="R206" s="244"/>
      <c r="S206" s="244"/>
      <c r="T206" s="244"/>
      <c r="U206" s="244"/>
      <c r="V206" s="244"/>
      <c r="W206" s="244"/>
      <c r="X206" s="244"/>
      <c r="Y206" s="244"/>
      <c r="Z206" s="244"/>
      <c r="AA206" s="244"/>
      <c r="AB206" s="244"/>
      <c r="AC206" s="244"/>
      <c r="AD206" s="244"/>
      <c r="AE206" s="244"/>
      <c r="AF206" s="244"/>
      <c r="AG206" s="244"/>
      <c r="AH206" s="244"/>
      <c r="AI206" s="244"/>
      <c r="AJ206" s="244"/>
      <c r="AK206" s="244"/>
      <c r="AL206" s="244"/>
      <c r="AM206" s="244"/>
      <c r="AN206" s="244"/>
      <c r="AO206" s="244"/>
    </row>
    <row r="207" spans="16:41">
      <c r="P207" s="244"/>
      <c r="Q207" s="244"/>
      <c r="R207" s="244"/>
      <c r="S207" s="244"/>
      <c r="T207" s="244"/>
      <c r="U207" s="244"/>
      <c r="V207" s="244"/>
      <c r="W207" s="244"/>
      <c r="X207" s="244"/>
      <c r="Y207" s="244"/>
      <c r="Z207" s="244"/>
      <c r="AA207" s="244"/>
      <c r="AB207" s="244"/>
      <c r="AC207" s="244"/>
      <c r="AD207" s="244"/>
      <c r="AE207" s="244"/>
      <c r="AF207" s="244"/>
      <c r="AG207" s="244"/>
      <c r="AH207" s="244"/>
      <c r="AI207" s="244"/>
      <c r="AJ207" s="244"/>
      <c r="AK207" s="244"/>
      <c r="AL207" s="244"/>
      <c r="AM207" s="244"/>
      <c r="AN207" s="244"/>
      <c r="AO207" s="244"/>
    </row>
    <row r="208" spans="16:41">
      <c r="P208" s="244"/>
      <c r="Q208" s="244"/>
      <c r="R208" s="244"/>
      <c r="S208" s="244"/>
      <c r="T208" s="244"/>
      <c r="U208" s="244"/>
      <c r="V208" s="244"/>
      <c r="W208" s="244"/>
      <c r="X208" s="244"/>
      <c r="Y208" s="244"/>
      <c r="Z208" s="244"/>
      <c r="AA208" s="244"/>
      <c r="AB208" s="244"/>
      <c r="AC208" s="244"/>
      <c r="AD208" s="244"/>
      <c r="AE208" s="244"/>
      <c r="AF208" s="244"/>
      <c r="AG208" s="244"/>
      <c r="AH208" s="244"/>
      <c r="AI208" s="244"/>
      <c r="AJ208" s="244"/>
      <c r="AK208" s="244"/>
      <c r="AL208" s="244"/>
      <c r="AM208" s="244"/>
      <c r="AN208" s="244"/>
      <c r="AO208" s="244"/>
    </row>
    <row r="209" spans="16:41">
      <c r="P209" s="244"/>
      <c r="Q209" s="244"/>
      <c r="R209" s="244"/>
      <c r="S209" s="244"/>
      <c r="T209" s="244"/>
      <c r="U209" s="244"/>
      <c r="V209" s="244"/>
      <c r="W209" s="244"/>
      <c r="X209" s="244"/>
      <c r="Y209" s="244"/>
      <c r="Z209" s="244"/>
      <c r="AA209" s="244"/>
      <c r="AB209" s="244"/>
      <c r="AC209" s="244"/>
      <c r="AD209" s="244"/>
      <c r="AE209" s="244"/>
      <c r="AF209" s="244"/>
      <c r="AG209" s="244"/>
      <c r="AH209" s="244"/>
      <c r="AI209" s="244"/>
      <c r="AJ209" s="244"/>
      <c r="AK209" s="244"/>
      <c r="AL209" s="244"/>
      <c r="AM209" s="244"/>
      <c r="AN209" s="244"/>
      <c r="AO209" s="244"/>
    </row>
    <row r="210" spans="16:41">
      <c r="P210" s="244"/>
      <c r="Q210" s="244"/>
      <c r="R210" s="244"/>
      <c r="S210" s="244"/>
      <c r="T210" s="244"/>
      <c r="U210" s="244"/>
      <c r="V210" s="244"/>
      <c r="W210" s="244"/>
      <c r="X210" s="244"/>
      <c r="Y210" s="244"/>
      <c r="Z210" s="244"/>
      <c r="AA210" s="244"/>
      <c r="AB210" s="244"/>
      <c r="AC210" s="244"/>
      <c r="AD210" s="244"/>
      <c r="AE210" s="244"/>
      <c r="AF210" s="244"/>
      <c r="AG210" s="244"/>
      <c r="AH210" s="244"/>
      <c r="AI210" s="244"/>
      <c r="AJ210" s="244"/>
      <c r="AK210" s="244"/>
      <c r="AL210" s="244"/>
      <c r="AM210" s="244"/>
      <c r="AN210" s="244"/>
      <c r="AO210" s="244"/>
    </row>
    <row r="211" spans="16:41">
      <c r="P211" s="244"/>
      <c r="Q211" s="244"/>
      <c r="R211" s="244"/>
      <c r="S211" s="244"/>
      <c r="T211" s="244"/>
      <c r="U211" s="244"/>
      <c r="V211" s="244"/>
      <c r="W211" s="244"/>
      <c r="X211" s="244"/>
      <c r="Y211" s="244"/>
      <c r="Z211" s="244"/>
      <c r="AA211" s="244"/>
      <c r="AB211" s="244"/>
      <c r="AC211" s="244"/>
      <c r="AD211" s="244"/>
      <c r="AE211" s="244"/>
      <c r="AF211" s="244"/>
      <c r="AG211" s="244"/>
      <c r="AH211" s="244"/>
      <c r="AI211" s="244"/>
      <c r="AJ211" s="244"/>
      <c r="AK211" s="244"/>
      <c r="AL211" s="244"/>
      <c r="AM211" s="244"/>
      <c r="AN211" s="244"/>
      <c r="AO211" s="244"/>
    </row>
    <row r="212" spans="16:41"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  <c r="AA212" s="244"/>
      <c r="AB212" s="244"/>
      <c r="AC212" s="244"/>
      <c r="AD212" s="244"/>
      <c r="AE212" s="244"/>
      <c r="AF212" s="244"/>
      <c r="AG212" s="244"/>
      <c r="AH212" s="244"/>
      <c r="AI212" s="244"/>
      <c r="AJ212" s="244"/>
      <c r="AK212" s="244"/>
      <c r="AL212" s="244"/>
      <c r="AM212" s="244"/>
      <c r="AN212" s="244"/>
      <c r="AO212" s="244"/>
    </row>
    <row r="213" spans="16:41"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244"/>
      <c r="AI213" s="244"/>
      <c r="AJ213" s="244"/>
      <c r="AK213" s="244"/>
      <c r="AL213" s="244"/>
      <c r="AM213" s="244"/>
      <c r="AN213" s="244"/>
      <c r="AO213" s="244"/>
    </row>
    <row r="214" spans="16:41"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4"/>
      <c r="AF214" s="244"/>
      <c r="AG214" s="244"/>
      <c r="AH214" s="244"/>
      <c r="AI214" s="244"/>
      <c r="AJ214" s="244"/>
      <c r="AK214" s="244"/>
      <c r="AL214" s="244"/>
      <c r="AM214" s="244"/>
      <c r="AN214" s="244"/>
      <c r="AO214" s="244"/>
    </row>
    <row r="215" spans="16:41"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244"/>
      <c r="AI215" s="244"/>
      <c r="AJ215" s="244"/>
      <c r="AK215" s="244"/>
      <c r="AL215" s="244"/>
      <c r="AM215" s="244"/>
      <c r="AN215" s="244"/>
      <c r="AO215" s="244"/>
    </row>
    <row r="216" spans="16:41"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4"/>
      <c r="AC216" s="244"/>
      <c r="AD216" s="244"/>
      <c r="AE216" s="244"/>
      <c r="AF216" s="244"/>
      <c r="AG216" s="244"/>
      <c r="AH216" s="244"/>
      <c r="AI216" s="244"/>
      <c r="AJ216" s="244"/>
      <c r="AK216" s="244"/>
      <c r="AL216" s="244"/>
      <c r="AM216" s="244"/>
      <c r="AN216" s="244"/>
      <c r="AO216" s="244"/>
    </row>
    <row r="217" spans="16:41"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  <c r="AA217" s="244"/>
      <c r="AB217" s="244"/>
      <c r="AC217" s="244"/>
      <c r="AD217" s="244"/>
      <c r="AE217" s="244"/>
      <c r="AF217" s="244"/>
      <c r="AG217" s="244"/>
      <c r="AH217" s="244"/>
      <c r="AI217" s="244"/>
      <c r="AJ217" s="244"/>
      <c r="AK217" s="244"/>
      <c r="AL217" s="244"/>
      <c r="AM217" s="244"/>
      <c r="AN217" s="244"/>
      <c r="AO217" s="244"/>
    </row>
    <row r="218" spans="16:41"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  <c r="AA218" s="244"/>
      <c r="AB218" s="244"/>
      <c r="AC218" s="244"/>
      <c r="AD218" s="244"/>
      <c r="AE218" s="244"/>
      <c r="AF218" s="244"/>
      <c r="AG218" s="244"/>
      <c r="AH218" s="244"/>
      <c r="AI218" s="244"/>
      <c r="AJ218" s="244"/>
      <c r="AK218" s="244"/>
      <c r="AL218" s="244"/>
      <c r="AM218" s="244"/>
      <c r="AN218" s="244"/>
      <c r="AO218" s="244"/>
    </row>
    <row r="219" spans="16:41"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  <c r="AA219" s="244"/>
      <c r="AB219" s="244"/>
      <c r="AC219" s="244"/>
      <c r="AD219" s="244"/>
      <c r="AE219" s="244"/>
      <c r="AF219" s="244"/>
      <c r="AG219" s="244"/>
      <c r="AH219" s="244"/>
      <c r="AI219" s="244"/>
      <c r="AJ219" s="244"/>
      <c r="AK219" s="244"/>
      <c r="AL219" s="244"/>
      <c r="AM219" s="244"/>
      <c r="AN219" s="244"/>
      <c r="AO219" s="244"/>
    </row>
    <row r="220" spans="16:41">
      <c r="P220" s="244"/>
      <c r="Q220" s="244"/>
      <c r="R220" s="244"/>
      <c r="S220" s="244"/>
      <c r="T220" s="244"/>
      <c r="U220" s="244"/>
      <c r="V220" s="244"/>
      <c r="W220" s="244"/>
      <c r="X220" s="244"/>
      <c r="Y220" s="244"/>
      <c r="Z220" s="244"/>
      <c r="AA220" s="244"/>
      <c r="AB220" s="244"/>
      <c r="AC220" s="244"/>
      <c r="AD220" s="244"/>
      <c r="AE220" s="244"/>
      <c r="AF220" s="244"/>
      <c r="AG220" s="244"/>
      <c r="AH220" s="244"/>
      <c r="AI220" s="244"/>
      <c r="AJ220" s="244"/>
      <c r="AK220" s="244"/>
      <c r="AL220" s="244"/>
      <c r="AM220" s="244"/>
      <c r="AN220" s="244"/>
      <c r="AO220" s="244"/>
    </row>
    <row r="221" spans="16:41">
      <c r="P221" s="244"/>
      <c r="Q221" s="244"/>
      <c r="R221" s="244"/>
      <c r="S221" s="244"/>
      <c r="T221" s="244"/>
      <c r="U221" s="244"/>
      <c r="V221" s="244"/>
      <c r="W221" s="244"/>
      <c r="X221" s="244"/>
      <c r="Y221" s="244"/>
      <c r="Z221" s="244"/>
      <c r="AA221" s="244"/>
      <c r="AB221" s="244"/>
      <c r="AC221" s="244"/>
      <c r="AD221" s="244"/>
      <c r="AE221" s="244"/>
      <c r="AF221" s="244"/>
      <c r="AG221" s="244"/>
      <c r="AH221" s="244"/>
      <c r="AI221" s="244"/>
      <c r="AJ221" s="244"/>
      <c r="AK221" s="244"/>
      <c r="AL221" s="244"/>
      <c r="AM221" s="244"/>
      <c r="AN221" s="244"/>
      <c r="AO221" s="244"/>
    </row>
    <row r="222" spans="16:41">
      <c r="P222" s="244"/>
      <c r="Q222" s="244"/>
      <c r="R222" s="244"/>
      <c r="S222" s="244"/>
      <c r="T222" s="244"/>
      <c r="U222" s="244"/>
      <c r="V222" s="244"/>
      <c r="W222" s="244"/>
      <c r="X222" s="244"/>
      <c r="Y222" s="244"/>
      <c r="Z222" s="244"/>
      <c r="AA222" s="244"/>
      <c r="AB222" s="244"/>
      <c r="AC222" s="244"/>
      <c r="AD222" s="244"/>
      <c r="AE222" s="244"/>
      <c r="AF222" s="244"/>
      <c r="AG222" s="244"/>
      <c r="AH222" s="244"/>
      <c r="AI222" s="244"/>
      <c r="AJ222" s="244"/>
      <c r="AK222" s="244"/>
      <c r="AL222" s="244"/>
      <c r="AM222" s="244"/>
      <c r="AN222" s="244"/>
      <c r="AO222" s="244"/>
    </row>
    <row r="223" spans="16:41">
      <c r="P223" s="244"/>
      <c r="Q223" s="244"/>
      <c r="R223" s="244"/>
      <c r="S223" s="244"/>
      <c r="T223" s="244"/>
      <c r="U223" s="244"/>
      <c r="V223" s="244"/>
      <c r="W223" s="244"/>
      <c r="X223" s="244"/>
      <c r="Y223" s="244"/>
      <c r="Z223" s="244"/>
      <c r="AA223" s="244"/>
      <c r="AB223" s="244"/>
      <c r="AC223" s="244"/>
      <c r="AD223" s="244"/>
      <c r="AE223" s="244"/>
      <c r="AF223" s="244"/>
      <c r="AG223" s="244"/>
      <c r="AH223" s="244"/>
      <c r="AI223" s="244"/>
      <c r="AJ223" s="244"/>
      <c r="AK223" s="244"/>
      <c r="AL223" s="244"/>
      <c r="AM223" s="244"/>
      <c r="AN223" s="244"/>
      <c r="AO223" s="244"/>
    </row>
    <row r="224" spans="16:41">
      <c r="P224" s="244"/>
      <c r="Q224" s="244"/>
      <c r="R224" s="244"/>
      <c r="S224" s="244"/>
      <c r="T224" s="244"/>
      <c r="U224" s="244"/>
      <c r="V224" s="244"/>
      <c r="W224" s="244"/>
      <c r="X224" s="244"/>
      <c r="Y224" s="244"/>
      <c r="Z224" s="244"/>
      <c r="AA224" s="244"/>
      <c r="AB224" s="244"/>
      <c r="AC224" s="244"/>
      <c r="AD224" s="244"/>
      <c r="AE224" s="244"/>
      <c r="AF224" s="244"/>
      <c r="AG224" s="244"/>
      <c r="AH224" s="244"/>
      <c r="AI224" s="244"/>
      <c r="AJ224" s="244"/>
      <c r="AK224" s="244"/>
      <c r="AL224" s="244"/>
      <c r="AM224" s="244"/>
      <c r="AN224" s="244"/>
      <c r="AO224" s="244"/>
    </row>
    <row r="225" spans="16:41">
      <c r="P225" s="244"/>
      <c r="Q225" s="244"/>
      <c r="R225" s="244"/>
      <c r="S225" s="244"/>
      <c r="T225" s="244"/>
      <c r="U225" s="244"/>
      <c r="V225" s="244"/>
      <c r="W225" s="244"/>
      <c r="X225" s="244"/>
      <c r="Y225" s="244"/>
      <c r="Z225" s="244"/>
      <c r="AA225" s="244"/>
      <c r="AB225" s="244"/>
      <c r="AC225" s="244"/>
      <c r="AD225" s="244"/>
      <c r="AE225" s="244"/>
      <c r="AF225" s="244"/>
      <c r="AG225" s="244"/>
      <c r="AH225" s="244"/>
      <c r="AI225" s="244"/>
      <c r="AJ225" s="244"/>
      <c r="AK225" s="244"/>
      <c r="AL225" s="244"/>
      <c r="AM225" s="244"/>
      <c r="AN225" s="244"/>
      <c r="AO225" s="244"/>
    </row>
    <row r="226" spans="16:41"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  <c r="AA226" s="244"/>
      <c r="AB226" s="244"/>
      <c r="AC226" s="244"/>
      <c r="AD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4"/>
      <c r="AO226" s="244"/>
    </row>
    <row r="227" spans="16:41"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  <c r="AA227" s="244"/>
      <c r="AB227" s="244"/>
      <c r="AC227" s="244"/>
      <c r="AD227" s="244"/>
      <c r="AE227" s="244"/>
      <c r="AF227" s="244"/>
      <c r="AG227" s="244"/>
      <c r="AH227" s="244"/>
      <c r="AI227" s="244"/>
      <c r="AJ227" s="244"/>
      <c r="AK227" s="244"/>
      <c r="AL227" s="244"/>
      <c r="AM227" s="244"/>
      <c r="AN227" s="244"/>
      <c r="AO227" s="244"/>
    </row>
    <row r="228" spans="16:41"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244"/>
      <c r="AI228" s="244"/>
      <c r="AJ228" s="244"/>
      <c r="AK228" s="244"/>
      <c r="AL228" s="244"/>
      <c r="AM228" s="244"/>
      <c r="AN228" s="244"/>
      <c r="AO228" s="244"/>
    </row>
    <row r="229" spans="16:41"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244"/>
      <c r="AI229" s="244"/>
      <c r="AJ229" s="244"/>
      <c r="AK229" s="244"/>
      <c r="AL229" s="244"/>
      <c r="AM229" s="244"/>
      <c r="AN229" s="244"/>
      <c r="AO229" s="244"/>
    </row>
    <row r="230" spans="16:41"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244"/>
      <c r="AI230" s="244"/>
      <c r="AJ230" s="244"/>
      <c r="AK230" s="244"/>
      <c r="AL230" s="244"/>
      <c r="AM230" s="244"/>
      <c r="AN230" s="244"/>
      <c r="AO230" s="244"/>
    </row>
    <row r="231" spans="16:41"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244"/>
      <c r="AI231" s="244"/>
      <c r="AJ231" s="244"/>
      <c r="AK231" s="244"/>
      <c r="AL231" s="244"/>
      <c r="AM231" s="244"/>
      <c r="AN231" s="244"/>
      <c r="AO231" s="244"/>
    </row>
    <row r="232" spans="16:41"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44"/>
      <c r="AB232" s="244"/>
      <c r="AC232" s="244"/>
      <c r="AD232" s="244"/>
      <c r="AE232" s="244"/>
      <c r="AF232" s="244"/>
      <c r="AG232" s="244"/>
      <c r="AH232" s="244"/>
      <c r="AI232" s="244"/>
      <c r="AJ232" s="244"/>
      <c r="AK232" s="244"/>
      <c r="AL232" s="244"/>
      <c r="AM232" s="244"/>
      <c r="AN232" s="244"/>
      <c r="AO232" s="244"/>
    </row>
    <row r="233" spans="16:41"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44"/>
      <c r="AB233" s="244"/>
      <c r="AC233" s="244"/>
      <c r="AD233" s="244"/>
      <c r="AE233" s="244"/>
      <c r="AF233" s="244"/>
      <c r="AG233" s="244"/>
      <c r="AH233" s="244"/>
      <c r="AI233" s="244"/>
      <c r="AJ233" s="244"/>
      <c r="AK233" s="244"/>
      <c r="AL233" s="244"/>
      <c r="AM233" s="244"/>
      <c r="AN233" s="244"/>
      <c r="AO233" s="244"/>
    </row>
    <row r="234" spans="16:41"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  <c r="AA234" s="244"/>
      <c r="AB234" s="244"/>
      <c r="AC234" s="244"/>
      <c r="AD234" s="244"/>
      <c r="AE234" s="244"/>
      <c r="AF234" s="244"/>
      <c r="AG234" s="244"/>
      <c r="AH234" s="244"/>
      <c r="AI234" s="244"/>
      <c r="AJ234" s="244"/>
      <c r="AK234" s="244"/>
      <c r="AL234" s="244"/>
      <c r="AM234" s="244"/>
      <c r="AN234" s="244"/>
      <c r="AO234" s="244"/>
    </row>
    <row r="235" spans="16:41">
      <c r="P235" s="244"/>
      <c r="Q235" s="244"/>
      <c r="R235" s="244"/>
      <c r="S235" s="244"/>
      <c r="T235" s="244"/>
      <c r="U235" s="244"/>
      <c r="V235" s="244"/>
      <c r="W235" s="244"/>
      <c r="X235" s="244"/>
      <c r="Y235" s="244"/>
      <c r="Z235" s="244"/>
      <c r="AA235" s="244"/>
      <c r="AB235" s="244"/>
      <c r="AC235" s="244"/>
      <c r="AD235" s="244"/>
      <c r="AE235" s="244"/>
      <c r="AF235" s="244"/>
      <c r="AG235" s="244"/>
      <c r="AH235" s="244"/>
      <c r="AI235" s="244"/>
      <c r="AJ235" s="244"/>
      <c r="AK235" s="244"/>
      <c r="AL235" s="244"/>
      <c r="AM235" s="244"/>
      <c r="AN235" s="244"/>
      <c r="AO235" s="244"/>
    </row>
    <row r="236" spans="16:41"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  <c r="AA236" s="244"/>
      <c r="AB236" s="244"/>
      <c r="AC236" s="244"/>
      <c r="AD236" s="244"/>
      <c r="AE236" s="244"/>
      <c r="AF236" s="244"/>
      <c r="AG236" s="244"/>
      <c r="AH236" s="244"/>
      <c r="AI236" s="244"/>
      <c r="AJ236" s="244"/>
      <c r="AK236" s="244"/>
      <c r="AL236" s="244"/>
      <c r="AM236" s="244"/>
      <c r="AN236" s="244"/>
      <c r="AO236" s="244"/>
    </row>
    <row r="237" spans="16:41"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  <c r="AA237" s="244"/>
      <c r="AB237" s="244"/>
      <c r="AC237" s="244"/>
      <c r="AD237" s="244"/>
      <c r="AE237" s="244"/>
      <c r="AF237" s="244"/>
      <c r="AG237" s="244"/>
      <c r="AH237" s="244"/>
      <c r="AI237" s="244"/>
      <c r="AJ237" s="244"/>
      <c r="AK237" s="244"/>
      <c r="AL237" s="244"/>
      <c r="AM237" s="244"/>
      <c r="AN237" s="244"/>
      <c r="AO237" s="244"/>
    </row>
    <row r="238" spans="16:41"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  <c r="Z238" s="244"/>
      <c r="AA238" s="244"/>
      <c r="AB238" s="244"/>
      <c r="AC238" s="244"/>
      <c r="AD238" s="244"/>
      <c r="AE238" s="244"/>
      <c r="AF238" s="244"/>
      <c r="AG238" s="244"/>
      <c r="AH238" s="244"/>
      <c r="AI238" s="244"/>
      <c r="AJ238" s="244"/>
      <c r="AK238" s="244"/>
      <c r="AL238" s="244"/>
      <c r="AM238" s="244"/>
      <c r="AN238" s="244"/>
      <c r="AO238" s="244"/>
    </row>
    <row r="239" spans="16:41">
      <c r="P239" s="244"/>
      <c r="Q239" s="244"/>
      <c r="R239" s="244"/>
      <c r="S239" s="244"/>
      <c r="T239" s="244"/>
      <c r="U239" s="244"/>
      <c r="V239" s="244"/>
      <c r="W239" s="244"/>
      <c r="X239" s="244"/>
      <c r="Y239" s="244"/>
      <c r="Z239" s="244"/>
      <c r="AA239" s="244"/>
      <c r="AB239" s="244"/>
      <c r="AC239" s="244"/>
      <c r="AD239" s="244"/>
      <c r="AE239" s="244"/>
      <c r="AF239" s="244"/>
      <c r="AG239" s="244"/>
      <c r="AH239" s="244"/>
      <c r="AI239" s="244"/>
      <c r="AJ239" s="244"/>
      <c r="AK239" s="244"/>
      <c r="AL239" s="244"/>
      <c r="AM239" s="244"/>
      <c r="AN239" s="244"/>
      <c r="AO239" s="244"/>
    </row>
    <row r="240" spans="16:41">
      <c r="P240" s="244"/>
      <c r="Q240" s="244"/>
      <c r="R240" s="244"/>
      <c r="S240" s="244"/>
      <c r="T240" s="244"/>
      <c r="U240" s="244"/>
      <c r="V240" s="244"/>
      <c r="W240" s="244"/>
      <c r="X240" s="244"/>
      <c r="Y240" s="244"/>
      <c r="Z240" s="244"/>
      <c r="AA240" s="244"/>
      <c r="AB240" s="244"/>
      <c r="AC240" s="244"/>
      <c r="AD240" s="244"/>
      <c r="AE240" s="244"/>
      <c r="AF240" s="244"/>
      <c r="AG240" s="244"/>
      <c r="AH240" s="244"/>
      <c r="AI240" s="244"/>
      <c r="AJ240" s="244"/>
      <c r="AK240" s="244"/>
      <c r="AL240" s="244"/>
      <c r="AM240" s="244"/>
      <c r="AN240" s="244"/>
      <c r="AO240" s="244"/>
    </row>
    <row r="241" spans="16:41">
      <c r="P241" s="244"/>
      <c r="Q241" s="244"/>
      <c r="R241" s="244"/>
      <c r="S241" s="244"/>
      <c r="T241" s="244"/>
      <c r="U241" s="244"/>
      <c r="V241" s="244"/>
      <c r="W241" s="244"/>
      <c r="X241" s="244"/>
      <c r="Y241" s="244"/>
      <c r="Z241" s="244"/>
      <c r="AA241" s="244"/>
      <c r="AB241" s="244"/>
      <c r="AC241" s="244"/>
      <c r="AD241" s="244"/>
      <c r="AE241" s="244"/>
      <c r="AF241" s="244"/>
      <c r="AG241" s="244"/>
      <c r="AH241" s="244"/>
      <c r="AI241" s="244"/>
      <c r="AJ241" s="244"/>
      <c r="AK241" s="244"/>
      <c r="AL241" s="244"/>
      <c r="AM241" s="244"/>
      <c r="AN241" s="244"/>
      <c r="AO241" s="244"/>
    </row>
    <row r="242" spans="16:41"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244"/>
      <c r="AA242" s="244"/>
      <c r="AB242" s="244"/>
      <c r="AC242" s="244"/>
      <c r="AD242" s="244"/>
      <c r="AE242" s="244"/>
      <c r="AF242" s="244"/>
      <c r="AG242" s="244"/>
      <c r="AH242" s="244"/>
      <c r="AI242" s="244"/>
      <c r="AJ242" s="244"/>
      <c r="AK242" s="244"/>
      <c r="AL242" s="244"/>
      <c r="AM242" s="244"/>
      <c r="AN242" s="244"/>
      <c r="AO242" s="244"/>
    </row>
    <row r="243" spans="16:41">
      <c r="P243" s="244"/>
      <c r="Q243" s="244"/>
      <c r="R243" s="244"/>
      <c r="S243" s="244"/>
      <c r="T243" s="244"/>
      <c r="U243" s="244"/>
      <c r="V243" s="244"/>
      <c r="W243" s="244"/>
      <c r="X243" s="244"/>
      <c r="Y243" s="244"/>
      <c r="Z243" s="244"/>
      <c r="AA243" s="244"/>
      <c r="AB243" s="244"/>
      <c r="AC243" s="244"/>
      <c r="AD243" s="244"/>
      <c r="AE243" s="244"/>
      <c r="AF243" s="244"/>
      <c r="AG243" s="244"/>
      <c r="AH243" s="244"/>
      <c r="AI243" s="244"/>
      <c r="AJ243" s="244"/>
      <c r="AK243" s="244"/>
      <c r="AL243" s="244"/>
      <c r="AM243" s="244"/>
      <c r="AN243" s="244"/>
      <c r="AO243" s="244"/>
    </row>
    <row r="244" spans="16:41"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  <c r="AA244" s="244"/>
      <c r="AB244" s="244"/>
      <c r="AC244" s="244"/>
      <c r="AD244" s="244"/>
      <c r="AE244" s="244"/>
      <c r="AF244" s="244"/>
      <c r="AG244" s="244"/>
      <c r="AH244" s="244"/>
      <c r="AI244" s="244"/>
      <c r="AJ244" s="244"/>
      <c r="AK244" s="244"/>
      <c r="AL244" s="244"/>
      <c r="AM244" s="244"/>
      <c r="AN244" s="244"/>
      <c r="AO244" s="244"/>
    </row>
    <row r="245" spans="16:41"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4"/>
      <c r="AE245" s="244"/>
      <c r="AF245" s="244"/>
      <c r="AG245" s="244"/>
      <c r="AH245" s="244"/>
      <c r="AI245" s="244"/>
      <c r="AJ245" s="244"/>
      <c r="AK245" s="244"/>
      <c r="AL245" s="244"/>
      <c r="AM245" s="244"/>
      <c r="AN245" s="244"/>
      <c r="AO245" s="244"/>
    </row>
    <row r="246" spans="16:41">
      <c r="P246" s="244"/>
      <c r="Q246" s="244"/>
      <c r="R246" s="244"/>
      <c r="S246" s="244"/>
      <c r="T246" s="244"/>
      <c r="U246" s="244"/>
      <c r="V246" s="244"/>
      <c r="W246" s="244"/>
      <c r="X246" s="244"/>
      <c r="Y246" s="244"/>
      <c r="Z246" s="244"/>
      <c r="AA246" s="244"/>
      <c r="AB246" s="244"/>
      <c r="AC246" s="244"/>
      <c r="AD246" s="244"/>
      <c r="AE246" s="244"/>
      <c r="AF246" s="244"/>
      <c r="AG246" s="244"/>
      <c r="AH246" s="244"/>
      <c r="AI246" s="244"/>
      <c r="AJ246" s="244"/>
      <c r="AK246" s="244"/>
      <c r="AL246" s="244"/>
      <c r="AM246" s="244"/>
      <c r="AN246" s="244"/>
      <c r="AO246" s="244"/>
    </row>
    <row r="247" spans="16:41"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  <c r="AA247" s="244"/>
      <c r="AB247" s="244"/>
      <c r="AC247" s="244"/>
      <c r="AD247" s="244"/>
      <c r="AE247" s="244"/>
      <c r="AF247" s="244"/>
      <c r="AG247" s="244"/>
      <c r="AH247" s="244"/>
      <c r="AI247" s="244"/>
      <c r="AJ247" s="244"/>
      <c r="AK247" s="244"/>
      <c r="AL247" s="244"/>
      <c r="AM247" s="244"/>
      <c r="AN247" s="244"/>
      <c r="AO247" s="244"/>
    </row>
    <row r="248" spans="16:41"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  <c r="AA248" s="244"/>
      <c r="AB248" s="244"/>
      <c r="AC248" s="244"/>
      <c r="AD248" s="244"/>
      <c r="AE248" s="244"/>
      <c r="AF248" s="244"/>
      <c r="AG248" s="244"/>
      <c r="AH248" s="244"/>
      <c r="AI248" s="244"/>
      <c r="AJ248" s="244"/>
      <c r="AK248" s="244"/>
      <c r="AL248" s="244"/>
      <c r="AM248" s="244"/>
      <c r="AN248" s="244"/>
      <c r="AO248" s="244"/>
    </row>
    <row r="249" spans="16:41"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  <c r="AA249" s="244"/>
      <c r="AB249" s="244"/>
      <c r="AC249" s="244"/>
      <c r="AD249" s="244"/>
      <c r="AE249" s="244"/>
      <c r="AF249" s="244"/>
      <c r="AG249" s="244"/>
      <c r="AH249" s="244"/>
      <c r="AI249" s="244"/>
      <c r="AJ249" s="244"/>
      <c r="AK249" s="244"/>
      <c r="AL249" s="244"/>
      <c r="AM249" s="244"/>
      <c r="AN249" s="244"/>
      <c r="AO249" s="244"/>
    </row>
    <row r="250" spans="16:41"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  <c r="AG250" s="244"/>
      <c r="AH250" s="244"/>
      <c r="AI250" s="244"/>
      <c r="AJ250" s="244"/>
      <c r="AK250" s="244"/>
      <c r="AL250" s="244"/>
      <c r="AM250" s="244"/>
      <c r="AN250" s="244"/>
      <c r="AO250" s="244"/>
    </row>
    <row r="251" spans="16:41"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  <c r="AA251" s="244"/>
      <c r="AB251" s="244"/>
      <c r="AC251" s="244"/>
      <c r="AD251" s="244"/>
      <c r="AE251" s="244"/>
      <c r="AF251" s="244"/>
      <c r="AG251" s="244"/>
      <c r="AH251" s="244"/>
      <c r="AI251" s="244"/>
      <c r="AJ251" s="244"/>
      <c r="AK251" s="244"/>
      <c r="AL251" s="244"/>
      <c r="AM251" s="244"/>
      <c r="AN251" s="244"/>
      <c r="AO251" s="244"/>
    </row>
    <row r="252" spans="16:41"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  <c r="AA252" s="244"/>
      <c r="AB252" s="244"/>
      <c r="AC252" s="244"/>
      <c r="AD252" s="244"/>
      <c r="AE252" s="244"/>
      <c r="AF252" s="244"/>
      <c r="AG252" s="244"/>
      <c r="AH252" s="244"/>
      <c r="AI252" s="244"/>
      <c r="AJ252" s="244"/>
      <c r="AK252" s="244"/>
      <c r="AL252" s="244"/>
      <c r="AM252" s="244"/>
      <c r="AN252" s="244"/>
      <c r="AO252" s="244"/>
    </row>
    <row r="253" spans="16:41"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  <c r="AA253" s="244"/>
      <c r="AB253" s="244"/>
      <c r="AC253" s="244"/>
      <c r="AD253" s="244"/>
      <c r="AE253" s="244"/>
      <c r="AF253" s="244"/>
      <c r="AG253" s="244"/>
      <c r="AH253" s="244"/>
      <c r="AI253" s="244"/>
      <c r="AJ253" s="244"/>
      <c r="AK253" s="244"/>
      <c r="AL253" s="244"/>
      <c r="AM253" s="244"/>
      <c r="AN253" s="244"/>
      <c r="AO253" s="244"/>
    </row>
    <row r="254" spans="16:41"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  <c r="AA254" s="244"/>
      <c r="AB254" s="244"/>
      <c r="AC254" s="244"/>
      <c r="AD254" s="244"/>
      <c r="AE254" s="244"/>
      <c r="AF254" s="244"/>
      <c r="AG254" s="244"/>
      <c r="AH254" s="244"/>
      <c r="AI254" s="244"/>
      <c r="AJ254" s="244"/>
      <c r="AK254" s="244"/>
      <c r="AL254" s="244"/>
      <c r="AM254" s="244"/>
      <c r="AN254" s="244"/>
      <c r="AO254" s="244"/>
    </row>
    <row r="255" spans="16:41"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  <c r="AA255" s="244"/>
      <c r="AB255" s="244"/>
      <c r="AC255" s="244"/>
      <c r="AD255" s="244"/>
      <c r="AE255" s="244"/>
      <c r="AF255" s="244"/>
      <c r="AG255" s="244"/>
      <c r="AH255" s="244"/>
      <c r="AI255" s="244"/>
      <c r="AJ255" s="244"/>
      <c r="AK255" s="244"/>
      <c r="AL255" s="244"/>
      <c r="AM255" s="244"/>
      <c r="AN255" s="244"/>
      <c r="AO255" s="244"/>
    </row>
    <row r="256" spans="16:41">
      <c r="P256" s="244"/>
      <c r="Q256" s="244"/>
      <c r="R256" s="244"/>
      <c r="S256" s="244"/>
      <c r="T256" s="244"/>
      <c r="U256" s="244"/>
      <c r="V256" s="244"/>
      <c r="W256" s="244"/>
      <c r="X256" s="244"/>
      <c r="Y256" s="244"/>
      <c r="Z256" s="244"/>
      <c r="AA256" s="244"/>
      <c r="AB256" s="244"/>
      <c r="AC256" s="244"/>
      <c r="AD256" s="244"/>
      <c r="AE256" s="244"/>
      <c r="AF256" s="244"/>
      <c r="AG256" s="244"/>
      <c r="AH256" s="244"/>
      <c r="AI256" s="244"/>
      <c r="AJ256" s="244"/>
      <c r="AK256" s="244"/>
      <c r="AL256" s="244"/>
      <c r="AM256" s="244"/>
      <c r="AN256" s="244"/>
      <c r="AO256" s="244"/>
    </row>
    <row r="257" spans="16:41">
      <c r="P257" s="244"/>
      <c r="Q257" s="244"/>
      <c r="R257" s="244"/>
      <c r="S257" s="244"/>
      <c r="T257" s="244"/>
      <c r="U257" s="244"/>
      <c r="V257" s="244"/>
      <c r="W257" s="244"/>
      <c r="X257" s="244"/>
      <c r="Y257" s="244"/>
      <c r="Z257" s="244"/>
      <c r="AA257" s="244"/>
      <c r="AB257" s="244"/>
      <c r="AC257" s="244"/>
      <c r="AD257" s="244"/>
      <c r="AE257" s="244"/>
      <c r="AF257" s="244"/>
      <c r="AG257" s="244"/>
      <c r="AH257" s="244"/>
      <c r="AI257" s="244"/>
      <c r="AJ257" s="244"/>
      <c r="AK257" s="244"/>
      <c r="AL257" s="244"/>
      <c r="AM257" s="244"/>
      <c r="AN257" s="244"/>
      <c r="AO257" s="244"/>
    </row>
    <row r="258" spans="16:41">
      <c r="P258" s="244"/>
      <c r="Q258" s="244"/>
      <c r="R258" s="244"/>
      <c r="S258" s="244"/>
      <c r="T258" s="244"/>
      <c r="U258" s="244"/>
      <c r="V258" s="244"/>
      <c r="W258" s="244"/>
      <c r="X258" s="244"/>
      <c r="Y258" s="244"/>
      <c r="Z258" s="244"/>
      <c r="AA258" s="244"/>
      <c r="AB258" s="244"/>
      <c r="AC258" s="244"/>
      <c r="AD258" s="244"/>
      <c r="AE258" s="244"/>
      <c r="AF258" s="244"/>
      <c r="AG258" s="244"/>
      <c r="AH258" s="244"/>
      <c r="AI258" s="244"/>
      <c r="AJ258" s="244"/>
      <c r="AK258" s="244"/>
      <c r="AL258" s="244"/>
      <c r="AM258" s="244"/>
      <c r="AN258" s="244"/>
      <c r="AO258" s="244"/>
    </row>
    <row r="259" spans="16:41"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  <c r="AA259" s="244"/>
      <c r="AB259" s="244"/>
      <c r="AC259" s="244"/>
      <c r="AD259" s="244"/>
      <c r="AE259" s="244"/>
      <c r="AF259" s="244"/>
      <c r="AG259" s="244"/>
      <c r="AH259" s="244"/>
      <c r="AI259" s="244"/>
      <c r="AJ259" s="244"/>
      <c r="AK259" s="244"/>
      <c r="AL259" s="244"/>
      <c r="AM259" s="244"/>
      <c r="AN259" s="244"/>
      <c r="AO259" s="244"/>
    </row>
    <row r="260" spans="16:41"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  <c r="AA260" s="244"/>
      <c r="AB260" s="244"/>
      <c r="AC260" s="244"/>
      <c r="AD260" s="244"/>
      <c r="AE260" s="244"/>
      <c r="AF260" s="244"/>
      <c r="AG260" s="244"/>
      <c r="AH260" s="244"/>
      <c r="AI260" s="244"/>
      <c r="AJ260" s="244"/>
      <c r="AK260" s="244"/>
      <c r="AL260" s="244"/>
      <c r="AM260" s="244"/>
      <c r="AN260" s="244"/>
      <c r="AO260" s="244"/>
    </row>
    <row r="261" spans="16:41">
      <c r="P261" s="244"/>
      <c r="Q261" s="244"/>
      <c r="R261" s="244"/>
      <c r="S261" s="244"/>
      <c r="T261" s="244"/>
      <c r="U261" s="244"/>
      <c r="V261" s="244"/>
      <c r="W261" s="244"/>
      <c r="X261" s="244"/>
      <c r="Y261" s="244"/>
      <c r="Z261" s="244"/>
      <c r="AA261" s="244"/>
      <c r="AB261" s="244"/>
      <c r="AC261" s="244"/>
      <c r="AD261" s="244"/>
      <c r="AE261" s="244"/>
      <c r="AF261" s="244"/>
      <c r="AG261" s="244"/>
      <c r="AH261" s="244"/>
      <c r="AI261" s="244"/>
      <c r="AJ261" s="244"/>
      <c r="AK261" s="244"/>
      <c r="AL261" s="244"/>
      <c r="AM261" s="244"/>
      <c r="AN261" s="244"/>
      <c r="AO261" s="244"/>
    </row>
    <row r="262" spans="16:41">
      <c r="P262" s="244"/>
      <c r="Q262" s="244"/>
      <c r="R262" s="244"/>
      <c r="S262" s="244"/>
      <c r="T262" s="244"/>
      <c r="U262" s="244"/>
      <c r="V262" s="244"/>
      <c r="W262" s="244"/>
      <c r="X262" s="244"/>
      <c r="Y262" s="244"/>
      <c r="Z262" s="244"/>
      <c r="AA262" s="244"/>
      <c r="AB262" s="244"/>
      <c r="AC262" s="244"/>
      <c r="AD262" s="244"/>
      <c r="AE262" s="244"/>
      <c r="AF262" s="244"/>
      <c r="AG262" s="244"/>
      <c r="AH262" s="244"/>
      <c r="AI262" s="244"/>
      <c r="AJ262" s="244"/>
      <c r="AK262" s="244"/>
      <c r="AL262" s="244"/>
      <c r="AM262" s="244"/>
      <c r="AN262" s="244"/>
      <c r="AO262" s="244"/>
    </row>
    <row r="263" spans="16:41">
      <c r="P263" s="244"/>
      <c r="Q263" s="244"/>
      <c r="R263" s="244"/>
      <c r="S263" s="244"/>
      <c r="T263" s="244"/>
      <c r="U263" s="244"/>
      <c r="V263" s="244"/>
      <c r="W263" s="244"/>
      <c r="X263" s="244"/>
      <c r="Y263" s="244"/>
      <c r="Z263" s="244"/>
      <c r="AA263" s="244"/>
      <c r="AB263" s="244"/>
      <c r="AC263" s="244"/>
      <c r="AD263" s="244"/>
      <c r="AE263" s="244"/>
      <c r="AF263" s="244"/>
      <c r="AG263" s="244"/>
      <c r="AH263" s="244"/>
      <c r="AI263" s="244"/>
      <c r="AJ263" s="244"/>
      <c r="AK263" s="244"/>
      <c r="AL263" s="244"/>
      <c r="AM263" s="244"/>
      <c r="AN263" s="244"/>
      <c r="AO263" s="244"/>
    </row>
    <row r="264" spans="16:41">
      <c r="P264" s="244"/>
      <c r="Q264" s="244"/>
      <c r="R264" s="244"/>
      <c r="S264" s="244"/>
      <c r="T264" s="244"/>
      <c r="U264" s="244"/>
      <c r="V264" s="244"/>
      <c r="W264" s="244"/>
      <c r="X264" s="244"/>
      <c r="Y264" s="244"/>
      <c r="Z264" s="244"/>
      <c r="AA264" s="244"/>
      <c r="AB264" s="244"/>
      <c r="AC264" s="244"/>
      <c r="AD264" s="244"/>
      <c r="AE264" s="244"/>
      <c r="AF264" s="244"/>
      <c r="AG264" s="244"/>
      <c r="AH264" s="244"/>
      <c r="AI264" s="244"/>
      <c r="AJ264" s="244"/>
      <c r="AK264" s="244"/>
      <c r="AL264" s="244"/>
      <c r="AM264" s="244"/>
      <c r="AN264" s="244"/>
      <c r="AO264" s="244"/>
    </row>
    <row r="265" spans="16:41">
      <c r="P265" s="244"/>
      <c r="Q265" s="244"/>
      <c r="R265" s="244"/>
      <c r="S265" s="244"/>
      <c r="T265" s="244"/>
      <c r="U265" s="244"/>
      <c r="V265" s="244"/>
      <c r="W265" s="244"/>
      <c r="X265" s="244"/>
      <c r="Y265" s="244"/>
      <c r="Z265" s="244"/>
      <c r="AA265" s="244"/>
      <c r="AB265" s="244"/>
      <c r="AC265" s="244"/>
      <c r="AD265" s="244"/>
      <c r="AE265" s="244"/>
      <c r="AF265" s="244"/>
      <c r="AG265" s="244"/>
      <c r="AH265" s="244"/>
      <c r="AI265" s="244"/>
      <c r="AJ265" s="244"/>
      <c r="AK265" s="244"/>
      <c r="AL265" s="244"/>
      <c r="AM265" s="244"/>
      <c r="AN265" s="244"/>
      <c r="AO265" s="244"/>
    </row>
    <row r="266" spans="16:41">
      <c r="P266" s="244"/>
      <c r="Q266" s="244"/>
      <c r="R266" s="244"/>
      <c r="S266" s="244"/>
      <c r="T266" s="244"/>
      <c r="U266" s="244"/>
      <c r="V266" s="244"/>
      <c r="W266" s="244"/>
      <c r="X266" s="244"/>
      <c r="Y266" s="244"/>
      <c r="Z266" s="244"/>
      <c r="AA266" s="244"/>
      <c r="AB266" s="244"/>
      <c r="AC266" s="244"/>
      <c r="AD266" s="244"/>
      <c r="AE266" s="244"/>
      <c r="AF266" s="244"/>
      <c r="AG266" s="244"/>
      <c r="AH266" s="244"/>
      <c r="AI266" s="244"/>
      <c r="AJ266" s="244"/>
      <c r="AK266" s="244"/>
      <c r="AL266" s="244"/>
      <c r="AM266" s="244"/>
      <c r="AN266" s="244"/>
      <c r="AO266" s="244"/>
    </row>
    <row r="267" spans="16:41">
      <c r="P267" s="244"/>
      <c r="Q267" s="244"/>
      <c r="R267" s="244"/>
      <c r="S267" s="244"/>
      <c r="T267" s="244"/>
      <c r="U267" s="244"/>
      <c r="V267" s="244"/>
      <c r="W267" s="244"/>
      <c r="X267" s="244"/>
      <c r="Y267" s="244"/>
      <c r="Z267" s="244"/>
      <c r="AA267" s="244"/>
      <c r="AB267" s="244"/>
      <c r="AC267" s="244"/>
      <c r="AD267" s="244"/>
      <c r="AE267" s="244"/>
      <c r="AF267" s="244"/>
      <c r="AG267" s="244"/>
      <c r="AH267" s="244"/>
      <c r="AI267" s="244"/>
      <c r="AJ267" s="244"/>
      <c r="AK267" s="244"/>
      <c r="AL267" s="244"/>
      <c r="AM267" s="244"/>
      <c r="AN267" s="244"/>
      <c r="AO267" s="244"/>
    </row>
    <row r="268" spans="16:41"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  <c r="AA268" s="244"/>
      <c r="AB268" s="244"/>
      <c r="AC268" s="244"/>
      <c r="AD268" s="244"/>
      <c r="AE268" s="244"/>
      <c r="AF268" s="244"/>
      <c r="AG268" s="244"/>
      <c r="AH268" s="244"/>
      <c r="AI268" s="244"/>
      <c r="AJ268" s="244"/>
      <c r="AK268" s="244"/>
      <c r="AL268" s="244"/>
      <c r="AM268" s="244"/>
      <c r="AN268" s="244"/>
      <c r="AO268" s="244"/>
    </row>
    <row r="269" spans="16:41"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  <c r="AA269" s="244"/>
      <c r="AB269" s="244"/>
      <c r="AC269" s="244"/>
      <c r="AD269" s="244"/>
      <c r="AE269" s="244"/>
      <c r="AF269" s="244"/>
      <c r="AG269" s="244"/>
      <c r="AH269" s="244"/>
      <c r="AI269" s="244"/>
      <c r="AJ269" s="244"/>
      <c r="AK269" s="244"/>
      <c r="AL269" s="244"/>
      <c r="AM269" s="244"/>
      <c r="AN269" s="244"/>
      <c r="AO269" s="244"/>
    </row>
    <row r="270" spans="16:41"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  <c r="AA270" s="244"/>
      <c r="AB270" s="244"/>
      <c r="AC270" s="244"/>
      <c r="AD270" s="244"/>
      <c r="AE270" s="244"/>
      <c r="AF270" s="244"/>
      <c r="AG270" s="244"/>
      <c r="AH270" s="244"/>
      <c r="AI270" s="244"/>
      <c r="AJ270" s="244"/>
      <c r="AK270" s="244"/>
      <c r="AL270" s="244"/>
      <c r="AM270" s="244"/>
      <c r="AN270" s="244"/>
      <c r="AO270" s="244"/>
    </row>
    <row r="271" spans="16:41"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  <c r="AA271" s="244"/>
      <c r="AB271" s="244"/>
      <c r="AC271" s="244"/>
      <c r="AD271" s="244"/>
      <c r="AE271" s="244"/>
      <c r="AF271" s="244"/>
      <c r="AG271" s="244"/>
      <c r="AH271" s="244"/>
      <c r="AI271" s="244"/>
      <c r="AJ271" s="244"/>
      <c r="AK271" s="244"/>
      <c r="AL271" s="244"/>
      <c r="AM271" s="244"/>
      <c r="AN271" s="244"/>
      <c r="AO271" s="244"/>
    </row>
    <row r="272" spans="16:41"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  <c r="AA272" s="244"/>
      <c r="AB272" s="244"/>
      <c r="AC272" s="244"/>
      <c r="AD272" s="244"/>
      <c r="AE272" s="244"/>
      <c r="AF272" s="244"/>
      <c r="AG272" s="244"/>
      <c r="AH272" s="244"/>
      <c r="AI272" s="244"/>
      <c r="AJ272" s="244"/>
      <c r="AK272" s="244"/>
      <c r="AL272" s="244"/>
      <c r="AM272" s="244"/>
      <c r="AN272" s="244"/>
      <c r="AO272" s="244"/>
    </row>
    <row r="273" spans="16:41">
      <c r="P273" s="244"/>
      <c r="Q273" s="244"/>
      <c r="R273" s="244"/>
      <c r="S273" s="244"/>
      <c r="T273" s="244"/>
      <c r="U273" s="244"/>
      <c r="V273" s="244"/>
      <c r="W273" s="244"/>
      <c r="X273" s="244"/>
      <c r="Y273" s="244"/>
      <c r="Z273" s="244"/>
      <c r="AA273" s="244"/>
      <c r="AB273" s="244"/>
      <c r="AC273" s="244"/>
      <c r="AD273" s="244"/>
      <c r="AE273" s="244"/>
      <c r="AF273" s="244"/>
      <c r="AG273" s="244"/>
      <c r="AH273" s="244"/>
      <c r="AI273" s="244"/>
      <c r="AJ273" s="244"/>
      <c r="AK273" s="244"/>
      <c r="AL273" s="244"/>
      <c r="AM273" s="244"/>
      <c r="AN273" s="244"/>
      <c r="AO273" s="244"/>
    </row>
    <row r="274" spans="16:41">
      <c r="P274" s="244"/>
      <c r="Q274" s="244"/>
      <c r="R274" s="244"/>
      <c r="S274" s="244"/>
      <c r="T274" s="244"/>
      <c r="U274" s="244"/>
      <c r="V274" s="244"/>
      <c r="W274" s="244"/>
      <c r="X274" s="244"/>
      <c r="Y274" s="244"/>
      <c r="Z274" s="244"/>
      <c r="AA274" s="244"/>
      <c r="AB274" s="244"/>
      <c r="AC274" s="244"/>
      <c r="AD274" s="244"/>
      <c r="AE274" s="244"/>
      <c r="AF274" s="244"/>
      <c r="AG274" s="244"/>
      <c r="AH274" s="244"/>
      <c r="AI274" s="244"/>
      <c r="AJ274" s="244"/>
      <c r="AK274" s="244"/>
      <c r="AL274" s="244"/>
      <c r="AM274" s="244"/>
      <c r="AN274" s="244"/>
      <c r="AO274" s="244"/>
    </row>
    <row r="275" spans="16:41">
      <c r="P275" s="244"/>
      <c r="Q275" s="244"/>
      <c r="R275" s="244"/>
      <c r="S275" s="244"/>
      <c r="T275" s="244"/>
      <c r="U275" s="244"/>
      <c r="V275" s="244"/>
      <c r="W275" s="244"/>
      <c r="X275" s="244"/>
      <c r="Y275" s="244"/>
      <c r="Z275" s="244"/>
      <c r="AA275" s="244"/>
      <c r="AB275" s="244"/>
      <c r="AC275" s="244"/>
      <c r="AD275" s="244"/>
      <c r="AE275" s="244"/>
      <c r="AF275" s="244"/>
      <c r="AG275" s="244"/>
      <c r="AH275" s="244"/>
      <c r="AI275" s="244"/>
      <c r="AJ275" s="244"/>
      <c r="AK275" s="244"/>
      <c r="AL275" s="244"/>
      <c r="AM275" s="244"/>
      <c r="AN275" s="244"/>
      <c r="AO275" s="244"/>
    </row>
    <row r="276" spans="16:41">
      <c r="P276" s="244"/>
      <c r="Q276" s="244"/>
      <c r="R276" s="244"/>
      <c r="S276" s="244"/>
      <c r="T276" s="244"/>
      <c r="U276" s="244"/>
      <c r="V276" s="244"/>
      <c r="W276" s="244"/>
      <c r="X276" s="244"/>
      <c r="Y276" s="244"/>
      <c r="Z276" s="244"/>
      <c r="AA276" s="244"/>
      <c r="AB276" s="244"/>
      <c r="AC276" s="244"/>
      <c r="AD276" s="244"/>
      <c r="AE276" s="244"/>
      <c r="AF276" s="244"/>
      <c r="AG276" s="244"/>
      <c r="AH276" s="244"/>
      <c r="AI276" s="244"/>
      <c r="AJ276" s="244"/>
      <c r="AK276" s="244"/>
      <c r="AL276" s="244"/>
      <c r="AM276" s="244"/>
      <c r="AN276" s="244"/>
      <c r="AO276" s="244"/>
    </row>
    <row r="277" spans="16:41">
      <c r="P277" s="244"/>
      <c r="Q277" s="244"/>
      <c r="R277" s="244"/>
      <c r="S277" s="244"/>
      <c r="T277" s="244"/>
      <c r="U277" s="244"/>
      <c r="V277" s="244"/>
      <c r="W277" s="244"/>
      <c r="X277" s="244"/>
      <c r="Y277" s="244"/>
      <c r="Z277" s="244"/>
      <c r="AA277" s="244"/>
      <c r="AB277" s="244"/>
      <c r="AC277" s="244"/>
      <c r="AD277" s="244"/>
      <c r="AE277" s="244"/>
      <c r="AF277" s="244"/>
      <c r="AG277" s="244"/>
      <c r="AH277" s="244"/>
      <c r="AI277" s="244"/>
      <c r="AJ277" s="244"/>
      <c r="AK277" s="244"/>
      <c r="AL277" s="244"/>
      <c r="AM277" s="244"/>
      <c r="AN277" s="244"/>
      <c r="AO277" s="244"/>
    </row>
    <row r="278" spans="16:41">
      <c r="P278" s="244"/>
      <c r="Q278" s="244"/>
      <c r="R278" s="244"/>
      <c r="S278" s="244"/>
      <c r="T278" s="244"/>
      <c r="U278" s="244"/>
      <c r="V278" s="244"/>
      <c r="W278" s="244"/>
      <c r="X278" s="244"/>
      <c r="Y278" s="244"/>
      <c r="Z278" s="244"/>
      <c r="AA278" s="244"/>
      <c r="AB278" s="244"/>
      <c r="AC278" s="244"/>
      <c r="AD278" s="244"/>
      <c r="AE278" s="244"/>
      <c r="AF278" s="244"/>
      <c r="AG278" s="244"/>
      <c r="AH278" s="244"/>
      <c r="AI278" s="244"/>
      <c r="AJ278" s="244"/>
      <c r="AK278" s="244"/>
      <c r="AL278" s="244"/>
      <c r="AM278" s="244"/>
      <c r="AN278" s="244"/>
      <c r="AO278" s="244"/>
    </row>
    <row r="279" spans="16:41">
      <c r="P279" s="244"/>
      <c r="Q279" s="244"/>
      <c r="R279" s="244"/>
      <c r="S279" s="244"/>
      <c r="T279" s="244"/>
      <c r="U279" s="244"/>
      <c r="V279" s="244"/>
      <c r="W279" s="244"/>
      <c r="X279" s="244"/>
      <c r="Y279" s="244"/>
      <c r="Z279" s="244"/>
      <c r="AA279" s="244"/>
      <c r="AB279" s="244"/>
      <c r="AC279" s="244"/>
      <c r="AD279" s="244"/>
      <c r="AE279" s="244"/>
      <c r="AF279" s="244"/>
      <c r="AG279" s="244"/>
      <c r="AH279" s="244"/>
      <c r="AI279" s="244"/>
      <c r="AJ279" s="244"/>
      <c r="AK279" s="244"/>
      <c r="AL279" s="244"/>
      <c r="AM279" s="244"/>
      <c r="AN279" s="244"/>
      <c r="AO279" s="244"/>
    </row>
    <row r="280" spans="16:41">
      <c r="P280" s="244"/>
      <c r="Q280" s="244"/>
      <c r="R280" s="244"/>
      <c r="S280" s="244"/>
      <c r="T280" s="244"/>
      <c r="U280" s="244"/>
      <c r="V280" s="244"/>
      <c r="W280" s="244"/>
      <c r="X280" s="244"/>
      <c r="Y280" s="244"/>
      <c r="Z280" s="244"/>
      <c r="AA280" s="244"/>
      <c r="AB280" s="244"/>
      <c r="AC280" s="244"/>
      <c r="AD280" s="244"/>
      <c r="AE280" s="244"/>
      <c r="AF280" s="244"/>
      <c r="AG280" s="244"/>
      <c r="AH280" s="244"/>
      <c r="AI280" s="244"/>
      <c r="AJ280" s="244"/>
      <c r="AK280" s="244"/>
      <c r="AL280" s="244"/>
      <c r="AM280" s="244"/>
      <c r="AN280" s="244"/>
      <c r="AO280" s="244"/>
    </row>
    <row r="281" spans="16:41">
      <c r="P281" s="244"/>
      <c r="Q281" s="244"/>
      <c r="R281" s="244"/>
      <c r="S281" s="244"/>
      <c r="T281" s="244"/>
      <c r="U281" s="244"/>
      <c r="V281" s="244"/>
      <c r="W281" s="244"/>
      <c r="X281" s="244"/>
      <c r="Y281" s="244"/>
      <c r="Z281" s="244"/>
      <c r="AA281" s="244"/>
      <c r="AB281" s="244"/>
      <c r="AC281" s="244"/>
      <c r="AD281" s="244"/>
      <c r="AE281" s="244"/>
      <c r="AF281" s="244"/>
      <c r="AG281" s="244"/>
      <c r="AH281" s="244"/>
      <c r="AI281" s="244"/>
      <c r="AJ281" s="244"/>
      <c r="AK281" s="244"/>
      <c r="AL281" s="244"/>
      <c r="AM281" s="244"/>
      <c r="AN281" s="244"/>
      <c r="AO281" s="244"/>
    </row>
    <row r="282" spans="16:41">
      <c r="P282" s="244"/>
      <c r="Q282" s="244"/>
      <c r="R282" s="244"/>
      <c r="S282" s="244"/>
      <c r="T282" s="244"/>
      <c r="U282" s="244"/>
      <c r="V282" s="244"/>
      <c r="W282" s="244"/>
      <c r="X282" s="244"/>
      <c r="Y282" s="244"/>
      <c r="Z282" s="244"/>
      <c r="AA282" s="244"/>
      <c r="AB282" s="244"/>
      <c r="AC282" s="244"/>
      <c r="AD282" s="244"/>
      <c r="AE282" s="244"/>
      <c r="AF282" s="244"/>
      <c r="AG282" s="244"/>
      <c r="AH282" s="244"/>
      <c r="AI282" s="244"/>
      <c r="AJ282" s="244"/>
      <c r="AK282" s="244"/>
      <c r="AL282" s="244"/>
      <c r="AM282" s="244"/>
      <c r="AN282" s="244"/>
      <c r="AO282" s="244"/>
    </row>
    <row r="283" spans="16:41">
      <c r="P283" s="244"/>
      <c r="Q283" s="244"/>
      <c r="R283" s="244"/>
      <c r="S283" s="244"/>
      <c r="T283" s="244"/>
      <c r="U283" s="244"/>
      <c r="V283" s="244"/>
      <c r="W283" s="244"/>
      <c r="X283" s="244"/>
      <c r="Y283" s="244"/>
      <c r="Z283" s="244"/>
      <c r="AA283" s="244"/>
      <c r="AB283" s="244"/>
      <c r="AC283" s="244"/>
      <c r="AD283" s="244"/>
      <c r="AE283" s="244"/>
      <c r="AF283" s="244"/>
      <c r="AG283" s="244"/>
      <c r="AH283" s="244"/>
      <c r="AI283" s="244"/>
      <c r="AJ283" s="244"/>
      <c r="AK283" s="244"/>
      <c r="AL283" s="244"/>
      <c r="AM283" s="244"/>
      <c r="AN283" s="244"/>
      <c r="AO283" s="244"/>
    </row>
    <row r="284" spans="16:41">
      <c r="P284" s="244"/>
      <c r="Q284" s="244"/>
      <c r="R284" s="244"/>
      <c r="S284" s="244"/>
      <c r="T284" s="244"/>
      <c r="U284" s="244"/>
      <c r="V284" s="244"/>
      <c r="W284" s="244"/>
      <c r="X284" s="244"/>
      <c r="Y284" s="244"/>
      <c r="Z284" s="244"/>
      <c r="AA284" s="244"/>
      <c r="AB284" s="244"/>
      <c r="AC284" s="244"/>
      <c r="AD284" s="244"/>
      <c r="AE284" s="244"/>
      <c r="AF284" s="244"/>
      <c r="AG284" s="244"/>
      <c r="AH284" s="244"/>
      <c r="AI284" s="244"/>
      <c r="AJ284" s="244"/>
      <c r="AK284" s="244"/>
      <c r="AL284" s="244"/>
      <c r="AM284" s="244"/>
      <c r="AN284" s="244"/>
      <c r="AO284" s="244"/>
    </row>
    <row r="285" spans="16:41">
      <c r="P285" s="244"/>
      <c r="Q285" s="244"/>
      <c r="R285" s="244"/>
      <c r="S285" s="244"/>
      <c r="T285" s="244"/>
      <c r="U285" s="244"/>
      <c r="V285" s="244"/>
      <c r="W285" s="244"/>
      <c r="X285" s="244"/>
      <c r="Y285" s="244"/>
      <c r="Z285" s="244"/>
      <c r="AA285" s="244"/>
      <c r="AB285" s="244"/>
      <c r="AC285" s="244"/>
      <c r="AD285" s="244"/>
      <c r="AE285" s="244"/>
      <c r="AF285" s="244"/>
      <c r="AG285" s="244"/>
      <c r="AH285" s="244"/>
      <c r="AI285" s="244"/>
      <c r="AJ285" s="244"/>
      <c r="AK285" s="244"/>
      <c r="AL285" s="244"/>
      <c r="AM285" s="244"/>
      <c r="AN285" s="244"/>
      <c r="AO285" s="244"/>
    </row>
    <row r="286" spans="16:41">
      <c r="P286" s="244"/>
      <c r="Q286" s="244"/>
      <c r="R286" s="244"/>
      <c r="S286" s="244"/>
      <c r="T286" s="244"/>
      <c r="U286" s="244"/>
      <c r="V286" s="244"/>
      <c r="W286" s="244"/>
      <c r="X286" s="244"/>
      <c r="Y286" s="244"/>
      <c r="Z286" s="244"/>
      <c r="AA286" s="244"/>
      <c r="AB286" s="244"/>
      <c r="AC286" s="244"/>
      <c r="AD286" s="244"/>
      <c r="AE286" s="244"/>
      <c r="AF286" s="244"/>
      <c r="AG286" s="244"/>
      <c r="AH286" s="244"/>
      <c r="AI286" s="244"/>
      <c r="AJ286" s="244"/>
      <c r="AK286" s="244"/>
      <c r="AL286" s="244"/>
      <c r="AM286" s="244"/>
      <c r="AN286" s="244"/>
      <c r="AO286" s="244"/>
    </row>
    <row r="287" spans="16:41">
      <c r="P287" s="244"/>
      <c r="Q287" s="244"/>
      <c r="R287" s="244"/>
      <c r="S287" s="244"/>
      <c r="T287" s="244"/>
      <c r="U287" s="244"/>
      <c r="V287" s="244"/>
      <c r="W287" s="244"/>
      <c r="X287" s="244"/>
      <c r="Y287" s="244"/>
      <c r="Z287" s="244"/>
      <c r="AA287" s="244"/>
      <c r="AB287" s="244"/>
      <c r="AC287" s="244"/>
      <c r="AD287" s="244"/>
      <c r="AE287" s="244"/>
      <c r="AF287" s="244"/>
      <c r="AG287" s="244"/>
      <c r="AH287" s="244"/>
      <c r="AI287" s="244"/>
      <c r="AJ287" s="244"/>
      <c r="AK287" s="244"/>
      <c r="AL287" s="244"/>
      <c r="AM287" s="244"/>
      <c r="AN287" s="244"/>
      <c r="AO287" s="244"/>
    </row>
    <row r="288" spans="16:41">
      <c r="P288" s="244"/>
      <c r="Q288" s="244"/>
      <c r="R288" s="244"/>
      <c r="S288" s="244"/>
      <c r="T288" s="244"/>
      <c r="U288" s="244"/>
      <c r="V288" s="244"/>
      <c r="W288" s="244"/>
      <c r="X288" s="244"/>
      <c r="Y288" s="244"/>
      <c r="Z288" s="244"/>
      <c r="AA288" s="244"/>
      <c r="AB288" s="244"/>
      <c r="AC288" s="244"/>
      <c r="AD288" s="244"/>
      <c r="AE288" s="244"/>
      <c r="AF288" s="244"/>
      <c r="AG288" s="244"/>
      <c r="AH288" s="244"/>
      <c r="AI288" s="244"/>
      <c r="AJ288" s="244"/>
      <c r="AK288" s="244"/>
      <c r="AL288" s="244"/>
      <c r="AM288" s="244"/>
      <c r="AN288" s="244"/>
      <c r="AO288" s="244"/>
    </row>
    <row r="289" spans="16:41">
      <c r="P289" s="244"/>
      <c r="Q289" s="244"/>
      <c r="R289" s="244"/>
      <c r="S289" s="244"/>
      <c r="T289" s="244"/>
      <c r="U289" s="244"/>
      <c r="V289" s="244"/>
      <c r="W289" s="244"/>
      <c r="X289" s="244"/>
      <c r="Y289" s="244"/>
      <c r="Z289" s="244"/>
      <c r="AA289" s="244"/>
      <c r="AB289" s="244"/>
      <c r="AC289" s="244"/>
      <c r="AD289" s="244"/>
      <c r="AE289" s="244"/>
      <c r="AF289" s="244"/>
      <c r="AG289" s="244"/>
      <c r="AH289" s="244"/>
      <c r="AI289" s="244"/>
      <c r="AJ289" s="244"/>
      <c r="AK289" s="244"/>
      <c r="AL289" s="244"/>
      <c r="AM289" s="244"/>
      <c r="AN289" s="244"/>
      <c r="AO289" s="244"/>
    </row>
    <row r="290" spans="16:41">
      <c r="P290" s="244"/>
      <c r="Q290" s="244"/>
      <c r="R290" s="244"/>
      <c r="S290" s="244"/>
      <c r="T290" s="244"/>
      <c r="U290" s="244"/>
      <c r="V290" s="244"/>
      <c r="W290" s="244"/>
      <c r="X290" s="244"/>
      <c r="Y290" s="244"/>
      <c r="Z290" s="244"/>
      <c r="AA290" s="244"/>
      <c r="AB290" s="244"/>
      <c r="AC290" s="244"/>
      <c r="AD290" s="244"/>
      <c r="AE290" s="244"/>
      <c r="AF290" s="244"/>
      <c r="AG290" s="244"/>
      <c r="AH290" s="244"/>
      <c r="AI290" s="244"/>
      <c r="AJ290" s="244"/>
      <c r="AK290" s="244"/>
      <c r="AL290" s="244"/>
      <c r="AM290" s="244"/>
      <c r="AN290" s="244"/>
      <c r="AO290" s="244"/>
    </row>
    <row r="291" spans="16:41"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  <c r="AA291" s="244"/>
      <c r="AB291" s="244"/>
      <c r="AC291" s="244"/>
      <c r="AD291" s="244"/>
      <c r="AE291" s="244"/>
      <c r="AF291" s="244"/>
      <c r="AG291" s="244"/>
      <c r="AH291" s="244"/>
      <c r="AI291" s="244"/>
      <c r="AJ291" s="244"/>
      <c r="AK291" s="244"/>
      <c r="AL291" s="244"/>
      <c r="AM291" s="244"/>
      <c r="AN291" s="244"/>
      <c r="AO291" s="244"/>
    </row>
    <row r="292" spans="16:41">
      <c r="P292" s="244"/>
      <c r="Q292" s="244"/>
      <c r="R292" s="244"/>
      <c r="S292" s="244"/>
      <c r="T292" s="244"/>
      <c r="U292" s="244"/>
      <c r="V292" s="244"/>
      <c r="W292" s="244"/>
      <c r="X292" s="244"/>
      <c r="Y292" s="244"/>
      <c r="Z292" s="244"/>
      <c r="AA292" s="244"/>
      <c r="AB292" s="244"/>
      <c r="AC292" s="244"/>
      <c r="AD292" s="244"/>
      <c r="AE292" s="244"/>
      <c r="AF292" s="244"/>
      <c r="AG292" s="244"/>
      <c r="AH292" s="244"/>
      <c r="AI292" s="244"/>
      <c r="AJ292" s="244"/>
      <c r="AK292" s="244"/>
      <c r="AL292" s="244"/>
      <c r="AM292" s="244"/>
      <c r="AN292" s="244"/>
      <c r="AO292" s="244"/>
    </row>
    <row r="293" spans="16:41">
      <c r="P293" s="244"/>
      <c r="Q293" s="244"/>
      <c r="R293" s="244"/>
      <c r="S293" s="244"/>
      <c r="T293" s="244"/>
      <c r="U293" s="244"/>
      <c r="V293" s="244"/>
      <c r="W293" s="244"/>
      <c r="X293" s="244"/>
      <c r="Y293" s="244"/>
      <c r="Z293" s="244"/>
      <c r="AA293" s="244"/>
      <c r="AB293" s="244"/>
      <c r="AC293" s="244"/>
      <c r="AD293" s="244"/>
      <c r="AE293" s="244"/>
      <c r="AF293" s="244"/>
      <c r="AG293" s="244"/>
      <c r="AH293" s="244"/>
      <c r="AI293" s="244"/>
      <c r="AJ293" s="244"/>
      <c r="AK293" s="244"/>
      <c r="AL293" s="244"/>
      <c r="AM293" s="244"/>
      <c r="AN293" s="244"/>
      <c r="AO293" s="244"/>
    </row>
    <row r="294" spans="16:41">
      <c r="P294" s="244"/>
      <c r="Q294" s="244"/>
      <c r="R294" s="244"/>
      <c r="S294" s="244"/>
      <c r="T294" s="244"/>
      <c r="U294" s="244"/>
      <c r="V294" s="244"/>
      <c r="W294" s="244"/>
      <c r="X294" s="244"/>
      <c r="Y294" s="244"/>
      <c r="Z294" s="244"/>
      <c r="AA294" s="244"/>
      <c r="AB294" s="244"/>
      <c r="AC294" s="244"/>
      <c r="AD294" s="244"/>
      <c r="AE294" s="244"/>
      <c r="AF294" s="244"/>
      <c r="AG294" s="244"/>
      <c r="AH294" s="244"/>
      <c r="AI294" s="244"/>
      <c r="AJ294" s="244"/>
      <c r="AK294" s="244"/>
      <c r="AL294" s="244"/>
      <c r="AM294" s="244"/>
      <c r="AN294" s="244"/>
      <c r="AO294" s="244"/>
    </row>
    <row r="295" spans="16:41">
      <c r="P295" s="244"/>
      <c r="Q295" s="244"/>
      <c r="R295" s="244"/>
      <c r="S295" s="244"/>
      <c r="T295" s="244"/>
      <c r="U295" s="244"/>
      <c r="V295" s="244"/>
      <c r="W295" s="244"/>
      <c r="X295" s="244"/>
      <c r="Y295" s="244"/>
      <c r="Z295" s="244"/>
      <c r="AA295" s="244"/>
      <c r="AB295" s="244"/>
      <c r="AC295" s="244"/>
      <c r="AD295" s="244"/>
      <c r="AE295" s="244"/>
      <c r="AF295" s="244"/>
      <c r="AG295" s="244"/>
      <c r="AH295" s="244"/>
      <c r="AI295" s="244"/>
      <c r="AJ295" s="244"/>
      <c r="AK295" s="244"/>
      <c r="AL295" s="244"/>
      <c r="AM295" s="244"/>
      <c r="AN295" s="244"/>
      <c r="AO295" s="244"/>
    </row>
    <row r="296" spans="16:41">
      <c r="P296" s="244"/>
      <c r="Q296" s="244"/>
      <c r="R296" s="244"/>
      <c r="S296" s="244"/>
      <c r="T296" s="244"/>
      <c r="U296" s="244"/>
      <c r="V296" s="244"/>
      <c r="W296" s="244"/>
      <c r="X296" s="244"/>
      <c r="Y296" s="244"/>
      <c r="Z296" s="244"/>
      <c r="AA296" s="244"/>
      <c r="AB296" s="244"/>
      <c r="AC296" s="244"/>
      <c r="AD296" s="244"/>
      <c r="AE296" s="244"/>
      <c r="AF296" s="244"/>
      <c r="AG296" s="244"/>
      <c r="AH296" s="244"/>
      <c r="AI296" s="244"/>
      <c r="AJ296" s="244"/>
      <c r="AK296" s="244"/>
      <c r="AL296" s="244"/>
      <c r="AM296" s="244"/>
      <c r="AN296" s="244"/>
      <c r="AO296" s="244"/>
    </row>
    <row r="297" spans="16:41">
      <c r="P297" s="244"/>
      <c r="Q297" s="244"/>
      <c r="R297" s="244"/>
      <c r="S297" s="244"/>
      <c r="T297" s="244"/>
      <c r="U297" s="244"/>
      <c r="V297" s="244"/>
      <c r="W297" s="244"/>
      <c r="X297" s="244"/>
      <c r="Y297" s="244"/>
      <c r="Z297" s="244"/>
      <c r="AA297" s="244"/>
      <c r="AB297" s="244"/>
      <c r="AC297" s="244"/>
      <c r="AD297" s="244"/>
      <c r="AE297" s="244"/>
      <c r="AF297" s="244"/>
      <c r="AG297" s="244"/>
      <c r="AH297" s="244"/>
      <c r="AI297" s="244"/>
      <c r="AJ297" s="244"/>
      <c r="AK297" s="244"/>
      <c r="AL297" s="244"/>
      <c r="AM297" s="244"/>
      <c r="AN297" s="244"/>
      <c r="AO297" s="244"/>
    </row>
    <row r="298" spans="16:41">
      <c r="P298" s="244"/>
      <c r="Q298" s="244"/>
      <c r="R298" s="244"/>
      <c r="S298" s="244"/>
      <c r="T298" s="244"/>
      <c r="U298" s="244"/>
      <c r="V298" s="244"/>
      <c r="W298" s="244"/>
      <c r="X298" s="244"/>
      <c r="Y298" s="244"/>
      <c r="Z298" s="244"/>
      <c r="AA298" s="244"/>
      <c r="AB298" s="244"/>
      <c r="AC298" s="244"/>
      <c r="AD298" s="244"/>
      <c r="AE298" s="244"/>
      <c r="AF298" s="244"/>
      <c r="AG298" s="244"/>
      <c r="AH298" s="244"/>
      <c r="AI298" s="244"/>
      <c r="AJ298" s="244"/>
      <c r="AK298" s="244"/>
      <c r="AL298" s="244"/>
      <c r="AM298" s="244"/>
      <c r="AN298" s="244"/>
      <c r="AO298" s="244"/>
    </row>
    <row r="299" spans="16:41">
      <c r="P299" s="244"/>
      <c r="Q299" s="244"/>
      <c r="R299" s="244"/>
      <c r="S299" s="244"/>
      <c r="T299" s="244"/>
      <c r="U299" s="244"/>
      <c r="V299" s="244"/>
      <c r="W299" s="244"/>
      <c r="X299" s="244"/>
      <c r="Y299" s="244"/>
      <c r="Z299" s="244"/>
      <c r="AA299" s="244"/>
      <c r="AB299" s="244"/>
      <c r="AC299" s="244"/>
      <c r="AD299" s="244"/>
      <c r="AE299" s="244"/>
      <c r="AF299" s="244"/>
      <c r="AG299" s="244"/>
      <c r="AH299" s="244"/>
      <c r="AI299" s="244"/>
      <c r="AJ299" s="244"/>
      <c r="AK299" s="244"/>
      <c r="AL299" s="244"/>
      <c r="AM299" s="244"/>
      <c r="AN299" s="244"/>
      <c r="AO299" s="244"/>
    </row>
    <row r="300" spans="16:41">
      <c r="P300" s="244"/>
      <c r="Q300" s="244"/>
      <c r="R300" s="244"/>
      <c r="S300" s="244"/>
      <c r="T300" s="244"/>
      <c r="U300" s="244"/>
      <c r="V300" s="244"/>
      <c r="W300" s="244"/>
      <c r="X300" s="244"/>
      <c r="Y300" s="244"/>
      <c r="Z300" s="244"/>
      <c r="AA300" s="244"/>
      <c r="AB300" s="244"/>
      <c r="AC300" s="244"/>
      <c r="AD300" s="244"/>
      <c r="AE300" s="244"/>
      <c r="AF300" s="244"/>
      <c r="AG300" s="244"/>
      <c r="AH300" s="244"/>
      <c r="AI300" s="244"/>
      <c r="AJ300" s="244"/>
      <c r="AK300" s="244"/>
      <c r="AL300" s="244"/>
      <c r="AM300" s="244"/>
      <c r="AN300" s="244"/>
      <c r="AO300" s="244"/>
    </row>
    <row r="301" spans="16:41">
      <c r="P301" s="244"/>
      <c r="Q301" s="244"/>
      <c r="R301" s="244"/>
      <c r="S301" s="244"/>
      <c r="T301" s="244"/>
      <c r="U301" s="244"/>
      <c r="V301" s="244"/>
      <c r="W301" s="244"/>
      <c r="X301" s="244"/>
      <c r="Y301" s="244"/>
      <c r="Z301" s="244"/>
      <c r="AA301" s="244"/>
      <c r="AB301" s="244"/>
      <c r="AC301" s="244"/>
      <c r="AD301" s="244"/>
      <c r="AE301" s="244"/>
      <c r="AF301" s="244"/>
      <c r="AG301" s="244"/>
      <c r="AH301" s="244"/>
      <c r="AI301" s="244"/>
      <c r="AJ301" s="244"/>
      <c r="AK301" s="244"/>
      <c r="AL301" s="244"/>
      <c r="AM301" s="244"/>
      <c r="AN301" s="244"/>
      <c r="AO301" s="244"/>
    </row>
    <row r="302" spans="16:41">
      <c r="P302" s="244"/>
      <c r="Q302" s="244"/>
      <c r="R302" s="244"/>
      <c r="S302" s="244"/>
      <c r="T302" s="244"/>
      <c r="U302" s="244"/>
      <c r="V302" s="244"/>
      <c r="W302" s="244"/>
      <c r="X302" s="244"/>
      <c r="Y302" s="244"/>
      <c r="Z302" s="244"/>
      <c r="AA302" s="244"/>
      <c r="AB302" s="244"/>
      <c r="AC302" s="244"/>
      <c r="AD302" s="244"/>
      <c r="AE302" s="244"/>
      <c r="AF302" s="244"/>
      <c r="AG302" s="244"/>
      <c r="AH302" s="244"/>
      <c r="AI302" s="244"/>
      <c r="AJ302" s="244"/>
      <c r="AK302" s="244"/>
      <c r="AL302" s="244"/>
      <c r="AM302" s="244"/>
      <c r="AN302" s="244"/>
      <c r="AO302" s="244"/>
    </row>
    <row r="303" spans="16:41">
      <c r="P303" s="244"/>
      <c r="Q303" s="244"/>
      <c r="R303" s="244"/>
      <c r="S303" s="244"/>
      <c r="T303" s="244"/>
      <c r="U303" s="244"/>
      <c r="V303" s="244"/>
      <c r="W303" s="244"/>
      <c r="X303" s="244"/>
      <c r="Y303" s="244"/>
      <c r="Z303" s="244"/>
      <c r="AA303" s="244"/>
      <c r="AB303" s="244"/>
      <c r="AC303" s="244"/>
      <c r="AD303" s="244"/>
      <c r="AE303" s="244"/>
      <c r="AF303" s="244"/>
      <c r="AG303" s="244"/>
      <c r="AH303" s="244"/>
      <c r="AI303" s="244"/>
      <c r="AJ303" s="244"/>
      <c r="AK303" s="244"/>
      <c r="AL303" s="244"/>
      <c r="AM303" s="244"/>
      <c r="AN303" s="244"/>
      <c r="AO303" s="244"/>
    </row>
    <row r="304" spans="16:41">
      <c r="P304" s="244"/>
      <c r="Q304" s="244"/>
      <c r="R304" s="244"/>
      <c r="S304" s="244"/>
      <c r="T304" s="244"/>
      <c r="U304" s="244"/>
      <c r="V304" s="244"/>
      <c r="W304" s="244"/>
      <c r="X304" s="244"/>
      <c r="Y304" s="244"/>
      <c r="Z304" s="244"/>
      <c r="AA304" s="244"/>
      <c r="AB304" s="244"/>
      <c r="AC304" s="244"/>
      <c r="AD304" s="244"/>
      <c r="AE304" s="244"/>
      <c r="AF304" s="244"/>
      <c r="AG304" s="244"/>
      <c r="AH304" s="244"/>
      <c r="AI304" s="244"/>
      <c r="AJ304" s="244"/>
      <c r="AK304" s="244"/>
      <c r="AL304" s="244"/>
      <c r="AM304" s="244"/>
      <c r="AN304" s="244"/>
      <c r="AO304" s="244"/>
    </row>
    <row r="305" spans="16:41">
      <c r="P305" s="244"/>
      <c r="Q305" s="244"/>
      <c r="R305" s="244"/>
      <c r="S305" s="244"/>
      <c r="T305" s="244"/>
      <c r="U305" s="244"/>
      <c r="V305" s="244"/>
      <c r="W305" s="244"/>
      <c r="X305" s="244"/>
      <c r="Y305" s="244"/>
      <c r="Z305" s="244"/>
      <c r="AA305" s="244"/>
      <c r="AB305" s="244"/>
      <c r="AC305" s="244"/>
      <c r="AD305" s="244"/>
      <c r="AE305" s="244"/>
      <c r="AF305" s="244"/>
      <c r="AG305" s="244"/>
      <c r="AH305" s="244"/>
      <c r="AI305" s="244"/>
      <c r="AJ305" s="244"/>
      <c r="AK305" s="244"/>
      <c r="AL305" s="244"/>
      <c r="AM305" s="244"/>
      <c r="AN305" s="244"/>
      <c r="AO305" s="244"/>
    </row>
    <row r="306" spans="16:41">
      <c r="P306" s="244"/>
      <c r="Q306" s="244"/>
      <c r="R306" s="244"/>
      <c r="S306" s="244"/>
      <c r="T306" s="244"/>
      <c r="U306" s="244"/>
      <c r="V306" s="244"/>
      <c r="W306" s="244"/>
      <c r="X306" s="244"/>
      <c r="Y306" s="244"/>
      <c r="Z306" s="244"/>
      <c r="AA306" s="244"/>
      <c r="AB306" s="244"/>
      <c r="AC306" s="244"/>
      <c r="AD306" s="244"/>
      <c r="AE306" s="244"/>
      <c r="AF306" s="244"/>
      <c r="AG306" s="244"/>
      <c r="AH306" s="244"/>
      <c r="AI306" s="244"/>
      <c r="AJ306" s="244"/>
      <c r="AK306" s="244"/>
      <c r="AL306" s="244"/>
      <c r="AM306" s="244"/>
      <c r="AN306" s="244"/>
      <c r="AO306" s="244"/>
    </row>
    <row r="307" spans="16:41">
      <c r="P307" s="244"/>
      <c r="Q307" s="244"/>
      <c r="R307" s="244"/>
      <c r="S307" s="244"/>
      <c r="T307" s="244"/>
      <c r="U307" s="244"/>
      <c r="V307" s="244"/>
      <c r="W307" s="244"/>
      <c r="X307" s="244"/>
      <c r="Y307" s="244"/>
      <c r="Z307" s="244"/>
      <c r="AA307" s="244"/>
      <c r="AB307" s="244"/>
      <c r="AC307" s="244"/>
      <c r="AD307" s="244"/>
      <c r="AE307" s="244"/>
      <c r="AF307" s="244"/>
      <c r="AG307" s="244"/>
      <c r="AH307" s="244"/>
      <c r="AI307" s="244"/>
      <c r="AJ307" s="244"/>
      <c r="AK307" s="244"/>
      <c r="AL307" s="244"/>
      <c r="AM307" s="244"/>
      <c r="AN307" s="244"/>
      <c r="AO307" s="244"/>
    </row>
    <row r="308" spans="16:41">
      <c r="P308" s="244"/>
      <c r="Q308" s="244"/>
      <c r="R308" s="244"/>
      <c r="S308" s="244"/>
      <c r="T308" s="244"/>
      <c r="U308" s="244"/>
      <c r="V308" s="244"/>
      <c r="W308" s="244"/>
      <c r="X308" s="244"/>
      <c r="Y308" s="244"/>
      <c r="Z308" s="244"/>
      <c r="AA308" s="244"/>
      <c r="AB308" s="244"/>
      <c r="AC308" s="244"/>
      <c r="AD308" s="244"/>
      <c r="AE308" s="244"/>
      <c r="AF308" s="244"/>
      <c r="AG308" s="244"/>
      <c r="AH308" s="244"/>
      <c r="AI308" s="244"/>
      <c r="AJ308" s="244"/>
      <c r="AK308" s="244"/>
      <c r="AL308" s="244"/>
      <c r="AM308" s="244"/>
      <c r="AN308" s="244"/>
      <c r="AO308" s="244"/>
    </row>
    <row r="309" spans="16:41">
      <c r="P309" s="244"/>
      <c r="Q309" s="244"/>
      <c r="R309" s="244"/>
      <c r="S309" s="244"/>
      <c r="T309" s="244"/>
      <c r="U309" s="244"/>
      <c r="V309" s="244"/>
      <c r="W309" s="244"/>
      <c r="X309" s="244"/>
      <c r="Y309" s="244"/>
      <c r="Z309" s="244"/>
      <c r="AA309" s="244"/>
      <c r="AB309" s="244"/>
      <c r="AC309" s="244"/>
      <c r="AD309" s="244"/>
      <c r="AE309" s="244"/>
      <c r="AF309" s="244"/>
      <c r="AG309" s="244"/>
      <c r="AH309" s="244"/>
      <c r="AI309" s="244"/>
      <c r="AJ309" s="244"/>
      <c r="AK309" s="244"/>
      <c r="AL309" s="244"/>
      <c r="AM309" s="244"/>
      <c r="AN309" s="244"/>
      <c r="AO309" s="244"/>
    </row>
    <row r="310" spans="16:41">
      <c r="P310" s="244"/>
      <c r="Q310" s="244"/>
      <c r="R310" s="244"/>
      <c r="S310" s="244"/>
      <c r="T310" s="244"/>
      <c r="U310" s="244"/>
      <c r="V310" s="244"/>
      <c r="W310" s="244"/>
      <c r="X310" s="244"/>
      <c r="Y310" s="244"/>
      <c r="Z310" s="244"/>
      <c r="AA310" s="244"/>
      <c r="AB310" s="244"/>
      <c r="AC310" s="244"/>
      <c r="AD310" s="244"/>
      <c r="AE310" s="244"/>
      <c r="AF310" s="244"/>
      <c r="AG310" s="244"/>
      <c r="AH310" s="244"/>
      <c r="AI310" s="244"/>
      <c r="AJ310" s="244"/>
      <c r="AK310" s="244"/>
      <c r="AL310" s="244"/>
      <c r="AM310" s="244"/>
      <c r="AN310" s="244"/>
      <c r="AO310" s="244"/>
    </row>
    <row r="311" spans="16:41">
      <c r="P311" s="244"/>
      <c r="Q311" s="244"/>
      <c r="R311" s="244"/>
      <c r="S311" s="244"/>
      <c r="T311" s="244"/>
      <c r="U311" s="244"/>
      <c r="V311" s="244"/>
      <c r="W311" s="244"/>
      <c r="X311" s="244"/>
      <c r="Y311" s="244"/>
      <c r="Z311" s="244"/>
      <c r="AA311" s="244"/>
      <c r="AB311" s="244"/>
      <c r="AC311" s="244"/>
      <c r="AD311" s="244"/>
      <c r="AE311" s="244"/>
      <c r="AF311" s="244"/>
      <c r="AG311" s="244"/>
      <c r="AH311" s="244"/>
      <c r="AI311" s="244"/>
      <c r="AJ311" s="244"/>
      <c r="AK311" s="244"/>
      <c r="AL311" s="244"/>
      <c r="AM311" s="244"/>
      <c r="AN311" s="244"/>
      <c r="AO311" s="244"/>
    </row>
    <row r="312" spans="16:41">
      <c r="P312" s="244"/>
      <c r="Q312" s="244"/>
      <c r="R312" s="244"/>
      <c r="S312" s="244"/>
      <c r="T312" s="244"/>
      <c r="U312" s="244"/>
      <c r="V312" s="244"/>
      <c r="W312" s="244"/>
      <c r="X312" s="244"/>
      <c r="Y312" s="244"/>
      <c r="Z312" s="244"/>
      <c r="AA312" s="244"/>
      <c r="AB312" s="244"/>
      <c r="AC312" s="244"/>
      <c r="AD312" s="244"/>
      <c r="AE312" s="244"/>
      <c r="AF312" s="244"/>
      <c r="AG312" s="244"/>
      <c r="AH312" s="244"/>
      <c r="AI312" s="244"/>
      <c r="AJ312" s="244"/>
      <c r="AK312" s="244"/>
      <c r="AL312" s="244"/>
      <c r="AM312" s="244"/>
      <c r="AN312" s="244"/>
      <c r="AO312" s="244"/>
    </row>
    <row r="313" spans="16:41">
      <c r="P313" s="244"/>
      <c r="Q313" s="244"/>
      <c r="R313" s="244"/>
      <c r="S313" s="244"/>
      <c r="T313" s="244"/>
      <c r="U313" s="244"/>
      <c r="V313" s="244"/>
      <c r="W313" s="244"/>
      <c r="X313" s="244"/>
      <c r="Y313" s="244"/>
      <c r="Z313" s="244"/>
      <c r="AA313" s="244"/>
      <c r="AB313" s="244"/>
      <c r="AC313" s="244"/>
      <c r="AD313" s="244"/>
      <c r="AE313" s="244"/>
      <c r="AF313" s="244"/>
      <c r="AG313" s="244"/>
      <c r="AH313" s="244"/>
      <c r="AI313" s="244"/>
      <c r="AJ313" s="244"/>
      <c r="AK313" s="244"/>
      <c r="AL313" s="244"/>
      <c r="AM313" s="244"/>
      <c r="AN313" s="244"/>
      <c r="AO313" s="244"/>
    </row>
    <row r="314" spans="16:41">
      <c r="P314" s="244"/>
      <c r="Q314" s="244"/>
      <c r="R314" s="244"/>
      <c r="S314" s="244"/>
      <c r="T314" s="244"/>
      <c r="U314" s="244"/>
      <c r="V314" s="244"/>
      <c r="W314" s="244"/>
      <c r="X314" s="244"/>
      <c r="Y314" s="244"/>
      <c r="Z314" s="244"/>
      <c r="AA314" s="244"/>
      <c r="AB314" s="244"/>
      <c r="AC314" s="244"/>
      <c r="AD314" s="244"/>
      <c r="AE314" s="244"/>
      <c r="AF314" s="244"/>
      <c r="AG314" s="244"/>
      <c r="AH314" s="244"/>
      <c r="AI314" s="244"/>
      <c r="AJ314" s="244"/>
      <c r="AK314" s="244"/>
      <c r="AL314" s="244"/>
      <c r="AM314" s="244"/>
      <c r="AN314" s="244"/>
      <c r="AO314" s="244"/>
    </row>
    <row r="315" spans="16:41">
      <c r="P315" s="244"/>
      <c r="Q315" s="244"/>
      <c r="R315" s="244"/>
      <c r="S315" s="244"/>
      <c r="T315" s="244"/>
      <c r="U315" s="244"/>
      <c r="V315" s="244"/>
      <c r="W315" s="244"/>
      <c r="X315" s="244"/>
      <c r="Y315" s="244"/>
      <c r="Z315" s="244"/>
      <c r="AA315" s="244"/>
      <c r="AB315" s="244"/>
      <c r="AC315" s="244"/>
      <c r="AD315" s="244"/>
      <c r="AE315" s="244"/>
      <c r="AF315" s="244"/>
      <c r="AG315" s="244"/>
      <c r="AH315" s="244"/>
      <c r="AI315" s="244"/>
      <c r="AJ315" s="244"/>
      <c r="AK315" s="244"/>
      <c r="AL315" s="244"/>
      <c r="AM315" s="244"/>
      <c r="AN315" s="244"/>
      <c r="AO315" s="244"/>
    </row>
    <row r="316" spans="16:41">
      <c r="P316" s="244"/>
      <c r="Q316" s="244"/>
      <c r="R316" s="244"/>
      <c r="S316" s="244"/>
      <c r="T316" s="244"/>
      <c r="U316" s="244"/>
      <c r="V316" s="244"/>
      <c r="W316" s="244"/>
      <c r="X316" s="244"/>
      <c r="Y316" s="244"/>
      <c r="Z316" s="244"/>
      <c r="AA316" s="244"/>
      <c r="AB316" s="244"/>
      <c r="AC316" s="244"/>
      <c r="AD316" s="244"/>
      <c r="AE316" s="244"/>
      <c r="AF316" s="244"/>
      <c r="AG316" s="244"/>
      <c r="AH316" s="244"/>
      <c r="AI316" s="244"/>
      <c r="AJ316" s="244"/>
      <c r="AK316" s="244"/>
      <c r="AL316" s="244"/>
      <c r="AM316" s="244"/>
      <c r="AN316" s="244"/>
      <c r="AO316" s="244"/>
    </row>
    <row r="317" spans="16:41">
      <c r="P317" s="244"/>
      <c r="Q317" s="244"/>
      <c r="R317" s="244"/>
      <c r="S317" s="244"/>
      <c r="T317" s="244"/>
      <c r="U317" s="244"/>
      <c r="V317" s="244"/>
      <c r="W317" s="244"/>
      <c r="X317" s="244"/>
      <c r="Y317" s="244"/>
      <c r="Z317" s="244"/>
      <c r="AA317" s="244"/>
      <c r="AB317" s="244"/>
      <c r="AC317" s="244"/>
      <c r="AD317" s="244"/>
      <c r="AE317" s="244"/>
      <c r="AF317" s="244"/>
      <c r="AG317" s="244"/>
      <c r="AH317" s="244"/>
      <c r="AI317" s="244"/>
      <c r="AJ317" s="244"/>
      <c r="AK317" s="244"/>
      <c r="AL317" s="244"/>
      <c r="AM317" s="244"/>
      <c r="AN317" s="244"/>
      <c r="AO317" s="244"/>
    </row>
    <row r="318" spans="16:41">
      <c r="P318" s="244"/>
      <c r="Q318" s="244"/>
      <c r="R318" s="244"/>
      <c r="S318" s="244"/>
      <c r="T318" s="244"/>
      <c r="U318" s="244"/>
      <c r="V318" s="244"/>
      <c r="W318" s="244"/>
      <c r="X318" s="244"/>
      <c r="Y318" s="244"/>
      <c r="Z318" s="244"/>
      <c r="AA318" s="244"/>
      <c r="AB318" s="244"/>
      <c r="AC318" s="244"/>
      <c r="AD318" s="244"/>
      <c r="AE318" s="244"/>
      <c r="AF318" s="244"/>
      <c r="AG318" s="244"/>
      <c r="AH318" s="244"/>
      <c r="AI318" s="244"/>
      <c r="AJ318" s="244"/>
      <c r="AK318" s="244"/>
      <c r="AL318" s="244"/>
      <c r="AM318" s="244"/>
      <c r="AN318" s="244"/>
      <c r="AO318" s="244"/>
    </row>
    <row r="319" spans="16:41">
      <c r="P319" s="244"/>
      <c r="Q319" s="244"/>
      <c r="R319" s="244"/>
      <c r="S319" s="244"/>
      <c r="T319" s="244"/>
      <c r="U319" s="244"/>
      <c r="V319" s="244"/>
      <c r="W319" s="244"/>
      <c r="X319" s="244"/>
      <c r="Y319" s="244"/>
      <c r="Z319" s="244"/>
      <c r="AA319" s="244"/>
      <c r="AB319" s="244"/>
      <c r="AC319" s="244"/>
      <c r="AD319" s="244"/>
      <c r="AE319" s="244"/>
      <c r="AF319" s="244"/>
      <c r="AG319" s="244"/>
      <c r="AH319" s="244"/>
      <c r="AI319" s="244"/>
      <c r="AJ319" s="244"/>
      <c r="AK319" s="244"/>
      <c r="AL319" s="244"/>
      <c r="AM319" s="244"/>
      <c r="AN319" s="244"/>
      <c r="AO319" s="244"/>
    </row>
    <row r="320" spans="16:41">
      <c r="P320" s="244"/>
      <c r="Q320" s="244"/>
      <c r="R320" s="244"/>
      <c r="S320" s="244"/>
      <c r="T320" s="244"/>
      <c r="U320" s="244"/>
      <c r="V320" s="244"/>
      <c r="W320" s="244"/>
      <c r="X320" s="244"/>
      <c r="Y320" s="244"/>
      <c r="Z320" s="244"/>
      <c r="AA320" s="244"/>
      <c r="AB320" s="244"/>
      <c r="AC320" s="244"/>
      <c r="AD320" s="244"/>
      <c r="AE320" s="244"/>
      <c r="AF320" s="244"/>
      <c r="AG320" s="244"/>
      <c r="AH320" s="244"/>
      <c r="AI320" s="244"/>
      <c r="AJ320" s="244"/>
      <c r="AK320" s="244"/>
      <c r="AL320" s="244"/>
      <c r="AM320" s="244"/>
      <c r="AN320" s="244"/>
      <c r="AO320" s="244"/>
    </row>
    <row r="321" spans="16:41">
      <c r="P321" s="244"/>
      <c r="Q321" s="244"/>
      <c r="R321" s="244"/>
      <c r="S321" s="244"/>
      <c r="T321" s="244"/>
      <c r="U321" s="244"/>
      <c r="V321" s="244"/>
      <c r="W321" s="244"/>
      <c r="X321" s="244"/>
      <c r="Y321" s="244"/>
      <c r="Z321" s="244"/>
      <c r="AA321" s="244"/>
      <c r="AB321" s="244"/>
      <c r="AC321" s="244"/>
      <c r="AD321" s="244"/>
      <c r="AE321" s="244"/>
      <c r="AF321" s="244"/>
      <c r="AG321" s="244"/>
      <c r="AH321" s="244"/>
      <c r="AI321" s="244"/>
      <c r="AJ321" s="244"/>
      <c r="AK321" s="244"/>
      <c r="AL321" s="244"/>
      <c r="AM321" s="244"/>
      <c r="AN321" s="244"/>
      <c r="AO321" s="244"/>
    </row>
    <row r="322" spans="16:41">
      <c r="P322" s="244"/>
      <c r="Q322" s="244"/>
      <c r="R322" s="244"/>
      <c r="S322" s="244"/>
      <c r="T322" s="244"/>
      <c r="U322" s="244"/>
      <c r="V322" s="244"/>
      <c r="W322" s="244"/>
      <c r="X322" s="244"/>
      <c r="Y322" s="244"/>
      <c r="Z322" s="244"/>
      <c r="AA322" s="244"/>
      <c r="AB322" s="244"/>
      <c r="AC322" s="244"/>
      <c r="AD322" s="244"/>
      <c r="AE322" s="244"/>
      <c r="AF322" s="244"/>
      <c r="AG322" s="244"/>
      <c r="AH322" s="244"/>
      <c r="AI322" s="244"/>
      <c r="AJ322" s="244"/>
      <c r="AK322" s="244"/>
      <c r="AL322" s="244"/>
      <c r="AM322" s="244"/>
      <c r="AN322" s="244"/>
      <c r="AO322" s="244"/>
    </row>
    <row r="323" spans="16:41">
      <c r="P323" s="244"/>
      <c r="Q323" s="244"/>
      <c r="R323" s="244"/>
      <c r="S323" s="244"/>
      <c r="T323" s="244"/>
      <c r="U323" s="244"/>
      <c r="V323" s="244"/>
      <c r="W323" s="244"/>
      <c r="X323" s="244"/>
      <c r="Y323" s="244"/>
      <c r="Z323" s="244"/>
      <c r="AA323" s="244"/>
      <c r="AB323" s="244"/>
      <c r="AC323" s="244"/>
      <c r="AD323" s="244"/>
      <c r="AE323" s="244"/>
      <c r="AF323" s="244"/>
      <c r="AG323" s="244"/>
      <c r="AH323" s="244"/>
      <c r="AI323" s="244"/>
      <c r="AJ323" s="244"/>
      <c r="AK323" s="244"/>
      <c r="AL323" s="244"/>
      <c r="AM323" s="244"/>
      <c r="AN323" s="244"/>
      <c r="AO323" s="244"/>
    </row>
    <row r="324" spans="16:41">
      <c r="P324" s="244"/>
      <c r="Q324" s="244"/>
      <c r="R324" s="244"/>
      <c r="S324" s="244"/>
      <c r="T324" s="244"/>
      <c r="U324" s="244"/>
      <c r="V324" s="244"/>
      <c r="W324" s="244"/>
      <c r="X324" s="244"/>
      <c r="Y324" s="244"/>
      <c r="Z324" s="244"/>
      <c r="AA324" s="244"/>
      <c r="AB324" s="244"/>
      <c r="AC324" s="244"/>
      <c r="AD324" s="244"/>
      <c r="AE324" s="244"/>
      <c r="AF324" s="244"/>
      <c r="AG324" s="244"/>
      <c r="AH324" s="244"/>
      <c r="AI324" s="244"/>
      <c r="AJ324" s="244"/>
      <c r="AK324" s="244"/>
      <c r="AL324" s="244"/>
      <c r="AM324" s="244"/>
      <c r="AN324" s="244"/>
      <c r="AO324" s="244"/>
    </row>
    <row r="325" spans="16:41">
      <c r="P325" s="244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  <c r="AA325" s="244"/>
      <c r="AB325" s="244"/>
      <c r="AC325" s="244"/>
      <c r="AD325" s="244"/>
      <c r="AE325" s="244"/>
      <c r="AF325" s="244"/>
      <c r="AG325" s="244"/>
      <c r="AH325" s="244"/>
      <c r="AI325" s="244"/>
      <c r="AJ325" s="244"/>
      <c r="AK325" s="244"/>
      <c r="AL325" s="244"/>
      <c r="AM325" s="244"/>
      <c r="AN325" s="244"/>
      <c r="AO325" s="244"/>
    </row>
    <row r="326" spans="16:41">
      <c r="P326" s="244"/>
      <c r="Q326" s="244"/>
      <c r="R326" s="244"/>
      <c r="S326" s="244"/>
      <c r="T326" s="244"/>
      <c r="U326" s="244"/>
      <c r="V326" s="244"/>
      <c r="W326" s="244"/>
      <c r="X326" s="244"/>
      <c r="Y326" s="244"/>
      <c r="Z326" s="244"/>
      <c r="AA326" s="244"/>
      <c r="AB326" s="244"/>
      <c r="AC326" s="244"/>
      <c r="AD326" s="244"/>
      <c r="AE326" s="244"/>
      <c r="AF326" s="244"/>
      <c r="AG326" s="244"/>
      <c r="AH326" s="244"/>
      <c r="AI326" s="244"/>
      <c r="AJ326" s="244"/>
      <c r="AK326" s="244"/>
      <c r="AL326" s="244"/>
      <c r="AM326" s="244"/>
      <c r="AN326" s="244"/>
      <c r="AO326" s="244"/>
    </row>
    <row r="327" spans="16:41">
      <c r="P327" s="244"/>
      <c r="Q327" s="244"/>
      <c r="R327" s="244"/>
      <c r="S327" s="244"/>
      <c r="T327" s="244"/>
      <c r="U327" s="244"/>
      <c r="V327" s="244"/>
      <c r="W327" s="244"/>
      <c r="X327" s="244"/>
      <c r="Y327" s="244"/>
      <c r="Z327" s="244"/>
      <c r="AA327" s="244"/>
      <c r="AB327" s="244"/>
      <c r="AC327" s="244"/>
      <c r="AD327" s="244"/>
      <c r="AE327" s="244"/>
      <c r="AF327" s="244"/>
      <c r="AG327" s="244"/>
      <c r="AH327" s="244"/>
      <c r="AI327" s="244"/>
      <c r="AJ327" s="244"/>
      <c r="AK327" s="244"/>
      <c r="AL327" s="244"/>
      <c r="AM327" s="244"/>
      <c r="AN327" s="244"/>
      <c r="AO327" s="244"/>
    </row>
    <row r="328" spans="16:41">
      <c r="P328" s="244"/>
      <c r="Q328" s="244"/>
      <c r="R328" s="244"/>
      <c r="S328" s="244"/>
      <c r="T328" s="244"/>
      <c r="U328" s="244"/>
      <c r="V328" s="244"/>
      <c r="W328" s="244"/>
      <c r="X328" s="244"/>
      <c r="Y328" s="244"/>
      <c r="Z328" s="244"/>
      <c r="AA328" s="244"/>
      <c r="AB328" s="244"/>
      <c r="AC328" s="244"/>
      <c r="AD328" s="244"/>
      <c r="AE328" s="244"/>
      <c r="AF328" s="244"/>
      <c r="AG328" s="244"/>
      <c r="AH328" s="244"/>
      <c r="AI328" s="244"/>
      <c r="AJ328" s="244"/>
      <c r="AK328" s="244"/>
      <c r="AL328" s="244"/>
      <c r="AM328" s="244"/>
      <c r="AN328" s="244"/>
      <c r="AO328" s="244"/>
    </row>
    <row r="329" spans="16:41">
      <c r="P329" s="244"/>
      <c r="Q329" s="244"/>
      <c r="R329" s="244"/>
      <c r="S329" s="244"/>
      <c r="T329" s="244"/>
      <c r="U329" s="244"/>
      <c r="V329" s="244"/>
      <c r="W329" s="244"/>
      <c r="X329" s="244"/>
      <c r="Y329" s="244"/>
      <c r="Z329" s="244"/>
      <c r="AA329" s="244"/>
      <c r="AB329" s="244"/>
      <c r="AC329" s="244"/>
      <c r="AD329" s="244"/>
      <c r="AE329" s="244"/>
      <c r="AF329" s="244"/>
      <c r="AG329" s="244"/>
      <c r="AH329" s="244"/>
      <c r="AI329" s="244"/>
      <c r="AJ329" s="244"/>
      <c r="AK329" s="244"/>
      <c r="AL329" s="244"/>
      <c r="AM329" s="244"/>
      <c r="AN329" s="244"/>
      <c r="AO329" s="244"/>
    </row>
    <row r="330" spans="16:41">
      <c r="P330" s="244"/>
      <c r="Q330" s="244"/>
      <c r="R330" s="244"/>
      <c r="S330" s="244"/>
      <c r="T330" s="244"/>
      <c r="U330" s="244"/>
      <c r="V330" s="244"/>
      <c r="W330" s="244"/>
      <c r="X330" s="244"/>
      <c r="Y330" s="244"/>
      <c r="Z330" s="244"/>
      <c r="AA330" s="244"/>
      <c r="AB330" s="244"/>
      <c r="AC330" s="244"/>
      <c r="AD330" s="244"/>
      <c r="AE330" s="244"/>
      <c r="AF330" s="244"/>
      <c r="AG330" s="244"/>
      <c r="AH330" s="244"/>
      <c r="AI330" s="244"/>
      <c r="AJ330" s="244"/>
      <c r="AK330" s="244"/>
      <c r="AL330" s="244"/>
      <c r="AM330" s="244"/>
      <c r="AN330" s="244"/>
      <c r="AO330" s="244"/>
    </row>
    <row r="331" spans="16:41">
      <c r="P331" s="244"/>
      <c r="Q331" s="244"/>
      <c r="R331" s="244"/>
      <c r="S331" s="244"/>
      <c r="T331" s="244"/>
      <c r="U331" s="244"/>
      <c r="V331" s="244"/>
      <c r="W331" s="244"/>
      <c r="X331" s="244"/>
      <c r="Y331" s="244"/>
      <c r="Z331" s="244"/>
      <c r="AA331" s="244"/>
      <c r="AB331" s="244"/>
      <c r="AC331" s="244"/>
      <c r="AD331" s="244"/>
      <c r="AE331" s="244"/>
      <c r="AF331" s="244"/>
      <c r="AG331" s="244"/>
      <c r="AH331" s="244"/>
      <c r="AI331" s="244"/>
      <c r="AJ331" s="244"/>
      <c r="AK331" s="244"/>
      <c r="AL331" s="244"/>
      <c r="AM331" s="244"/>
      <c r="AN331" s="244"/>
      <c r="AO331" s="244"/>
    </row>
    <row r="332" spans="16:41">
      <c r="P332" s="244"/>
      <c r="Q332" s="244"/>
      <c r="R332" s="244"/>
      <c r="S332" s="244"/>
      <c r="T332" s="244"/>
      <c r="U332" s="244"/>
      <c r="V332" s="244"/>
      <c r="W332" s="244"/>
      <c r="X332" s="244"/>
      <c r="Y332" s="244"/>
      <c r="Z332" s="244"/>
      <c r="AA332" s="244"/>
      <c r="AB332" s="244"/>
      <c r="AC332" s="244"/>
      <c r="AD332" s="244"/>
      <c r="AE332" s="244"/>
      <c r="AF332" s="244"/>
      <c r="AG332" s="244"/>
      <c r="AH332" s="244"/>
      <c r="AI332" s="244"/>
      <c r="AJ332" s="244"/>
      <c r="AK332" s="244"/>
      <c r="AL332" s="244"/>
      <c r="AM332" s="244"/>
      <c r="AN332" s="244"/>
      <c r="AO332" s="244"/>
    </row>
    <row r="333" spans="16:41">
      <c r="P333" s="244"/>
      <c r="Q333" s="244"/>
      <c r="R333" s="244"/>
      <c r="S333" s="244"/>
      <c r="T333" s="244"/>
      <c r="U333" s="244"/>
      <c r="V333" s="244"/>
      <c r="W333" s="244"/>
      <c r="X333" s="244"/>
      <c r="Y333" s="244"/>
      <c r="Z333" s="244"/>
      <c r="AA333" s="244"/>
      <c r="AB333" s="244"/>
      <c r="AC333" s="244"/>
      <c r="AD333" s="244"/>
      <c r="AE333" s="244"/>
      <c r="AF333" s="244"/>
      <c r="AG333" s="244"/>
      <c r="AH333" s="244"/>
      <c r="AI333" s="244"/>
      <c r="AJ333" s="244"/>
      <c r="AK333" s="244"/>
      <c r="AL333" s="244"/>
      <c r="AM333" s="244"/>
      <c r="AN333" s="244"/>
      <c r="AO333" s="244"/>
    </row>
    <row r="334" spans="16:41">
      <c r="P334" s="244"/>
      <c r="Q334" s="244"/>
      <c r="R334" s="244"/>
      <c r="S334" s="244"/>
      <c r="T334" s="244"/>
      <c r="U334" s="244"/>
      <c r="V334" s="244"/>
      <c r="W334" s="244"/>
      <c r="X334" s="244"/>
      <c r="Y334" s="244"/>
      <c r="Z334" s="244"/>
      <c r="AA334" s="244"/>
      <c r="AB334" s="244"/>
      <c r="AC334" s="244"/>
      <c r="AD334" s="244"/>
      <c r="AE334" s="244"/>
      <c r="AF334" s="244"/>
      <c r="AG334" s="244"/>
      <c r="AH334" s="244"/>
      <c r="AI334" s="244"/>
      <c r="AJ334" s="244"/>
      <c r="AK334" s="244"/>
      <c r="AL334" s="244"/>
      <c r="AM334" s="244"/>
      <c r="AN334" s="244"/>
      <c r="AO334" s="244"/>
    </row>
    <row r="335" spans="16:41">
      <c r="P335" s="244"/>
      <c r="Q335" s="244"/>
      <c r="R335" s="244"/>
      <c r="S335" s="244"/>
      <c r="T335" s="244"/>
      <c r="U335" s="244"/>
      <c r="V335" s="244"/>
      <c r="W335" s="244"/>
      <c r="X335" s="244"/>
      <c r="Y335" s="244"/>
      <c r="Z335" s="244"/>
      <c r="AA335" s="244"/>
      <c r="AB335" s="244"/>
      <c r="AC335" s="244"/>
      <c r="AD335" s="244"/>
      <c r="AE335" s="244"/>
      <c r="AF335" s="244"/>
      <c r="AG335" s="244"/>
      <c r="AH335" s="244"/>
      <c r="AI335" s="244"/>
      <c r="AJ335" s="244"/>
      <c r="AK335" s="244"/>
      <c r="AL335" s="244"/>
      <c r="AM335" s="244"/>
      <c r="AN335" s="244"/>
      <c r="AO335" s="244"/>
    </row>
    <row r="336" spans="16:41">
      <c r="P336" s="244"/>
      <c r="Q336" s="244"/>
      <c r="R336" s="244"/>
      <c r="S336" s="244"/>
      <c r="T336" s="244"/>
      <c r="U336" s="244"/>
      <c r="V336" s="244"/>
      <c r="W336" s="244"/>
      <c r="X336" s="244"/>
      <c r="Y336" s="244"/>
      <c r="Z336" s="244"/>
      <c r="AA336" s="244"/>
      <c r="AB336" s="244"/>
      <c r="AC336" s="244"/>
      <c r="AD336" s="244"/>
      <c r="AE336" s="244"/>
      <c r="AF336" s="244"/>
      <c r="AG336" s="244"/>
      <c r="AH336" s="244"/>
      <c r="AI336" s="244"/>
      <c r="AJ336" s="244"/>
      <c r="AK336" s="244"/>
      <c r="AL336" s="244"/>
      <c r="AM336" s="244"/>
      <c r="AN336" s="244"/>
      <c r="AO336" s="244"/>
    </row>
    <row r="337" spans="16:41">
      <c r="P337" s="244"/>
      <c r="Q337" s="244"/>
      <c r="R337" s="244"/>
      <c r="S337" s="244"/>
      <c r="T337" s="244"/>
      <c r="U337" s="244"/>
      <c r="V337" s="244"/>
      <c r="W337" s="244"/>
      <c r="X337" s="244"/>
      <c r="Y337" s="244"/>
      <c r="Z337" s="244"/>
      <c r="AA337" s="244"/>
      <c r="AB337" s="244"/>
      <c r="AC337" s="244"/>
      <c r="AD337" s="244"/>
      <c r="AE337" s="244"/>
      <c r="AF337" s="244"/>
      <c r="AG337" s="244"/>
      <c r="AH337" s="244"/>
      <c r="AI337" s="244"/>
      <c r="AJ337" s="244"/>
      <c r="AK337" s="244"/>
      <c r="AL337" s="244"/>
      <c r="AM337" s="244"/>
      <c r="AN337" s="244"/>
      <c r="AO337" s="244"/>
    </row>
    <row r="338" spans="16:41">
      <c r="P338" s="244"/>
      <c r="Q338" s="244"/>
      <c r="R338" s="244"/>
      <c r="S338" s="244"/>
      <c r="T338" s="244"/>
      <c r="U338" s="244"/>
      <c r="V338" s="244"/>
      <c r="W338" s="244"/>
      <c r="X338" s="244"/>
      <c r="Y338" s="244"/>
      <c r="Z338" s="244"/>
      <c r="AA338" s="244"/>
      <c r="AB338" s="244"/>
      <c r="AC338" s="244"/>
      <c r="AD338" s="244"/>
      <c r="AE338" s="244"/>
      <c r="AF338" s="244"/>
      <c r="AG338" s="244"/>
      <c r="AH338" s="244"/>
      <c r="AI338" s="244"/>
      <c r="AJ338" s="244"/>
      <c r="AK338" s="244"/>
      <c r="AL338" s="244"/>
      <c r="AM338" s="244"/>
      <c r="AN338" s="244"/>
      <c r="AO338" s="244"/>
    </row>
    <row r="339" spans="16:41">
      <c r="P339" s="244"/>
      <c r="Q339" s="244"/>
      <c r="R339" s="244"/>
      <c r="S339" s="244"/>
      <c r="T339" s="244"/>
      <c r="U339" s="244"/>
      <c r="V339" s="244"/>
      <c r="W339" s="244"/>
      <c r="X339" s="244"/>
      <c r="Y339" s="244"/>
      <c r="Z339" s="244"/>
      <c r="AA339" s="244"/>
      <c r="AB339" s="244"/>
      <c r="AC339" s="244"/>
      <c r="AD339" s="244"/>
      <c r="AE339" s="244"/>
      <c r="AF339" s="244"/>
      <c r="AG339" s="244"/>
      <c r="AH339" s="244"/>
      <c r="AI339" s="244"/>
      <c r="AJ339" s="244"/>
      <c r="AK339" s="244"/>
      <c r="AL339" s="244"/>
      <c r="AM339" s="244"/>
      <c r="AN339" s="244"/>
      <c r="AO339" s="244"/>
    </row>
    <row r="340" spans="16:41">
      <c r="P340" s="244"/>
      <c r="Q340" s="244"/>
      <c r="R340" s="244"/>
      <c r="S340" s="244"/>
      <c r="T340" s="244"/>
      <c r="U340" s="244"/>
      <c r="V340" s="244"/>
      <c r="W340" s="244"/>
      <c r="X340" s="244"/>
      <c r="Y340" s="244"/>
      <c r="Z340" s="244"/>
      <c r="AA340" s="244"/>
      <c r="AB340" s="244"/>
      <c r="AC340" s="244"/>
      <c r="AD340" s="244"/>
      <c r="AE340" s="244"/>
      <c r="AF340" s="244"/>
      <c r="AG340" s="244"/>
      <c r="AH340" s="244"/>
      <c r="AI340" s="244"/>
      <c r="AJ340" s="244"/>
      <c r="AK340" s="244"/>
      <c r="AL340" s="244"/>
      <c r="AM340" s="244"/>
      <c r="AN340" s="244"/>
      <c r="AO340" s="244"/>
    </row>
    <row r="341" spans="16:41">
      <c r="P341" s="244"/>
      <c r="Q341" s="244"/>
      <c r="R341" s="244"/>
      <c r="S341" s="244"/>
      <c r="T341" s="244"/>
      <c r="U341" s="244"/>
      <c r="V341" s="244"/>
      <c r="W341" s="244"/>
      <c r="X341" s="244"/>
      <c r="Y341" s="244"/>
      <c r="Z341" s="244"/>
      <c r="AA341" s="244"/>
      <c r="AB341" s="244"/>
      <c r="AC341" s="244"/>
      <c r="AD341" s="244"/>
      <c r="AE341" s="244"/>
      <c r="AF341" s="244"/>
      <c r="AG341" s="244"/>
      <c r="AH341" s="244"/>
      <c r="AI341" s="244"/>
      <c r="AJ341" s="244"/>
      <c r="AK341" s="244"/>
      <c r="AL341" s="244"/>
      <c r="AM341" s="244"/>
      <c r="AN341" s="244"/>
      <c r="AO341" s="244"/>
    </row>
    <row r="342" spans="16:41">
      <c r="P342" s="244"/>
      <c r="Q342" s="244"/>
      <c r="R342" s="244"/>
      <c r="S342" s="244"/>
      <c r="T342" s="244"/>
      <c r="U342" s="244"/>
      <c r="V342" s="244"/>
      <c r="W342" s="244"/>
      <c r="X342" s="244"/>
      <c r="Y342" s="244"/>
      <c r="Z342" s="244"/>
      <c r="AA342" s="244"/>
      <c r="AB342" s="244"/>
      <c r="AC342" s="244"/>
      <c r="AD342" s="244"/>
      <c r="AE342" s="244"/>
      <c r="AF342" s="244"/>
      <c r="AG342" s="244"/>
      <c r="AH342" s="244"/>
      <c r="AI342" s="244"/>
      <c r="AJ342" s="244"/>
      <c r="AK342" s="244"/>
      <c r="AL342" s="244"/>
      <c r="AM342" s="244"/>
      <c r="AN342" s="244"/>
      <c r="AO342" s="244"/>
    </row>
    <row r="343" spans="16:41">
      <c r="P343" s="244"/>
      <c r="Q343" s="244"/>
      <c r="R343" s="244"/>
      <c r="S343" s="244"/>
      <c r="T343" s="244"/>
      <c r="U343" s="244"/>
      <c r="V343" s="244"/>
      <c r="W343" s="244"/>
      <c r="X343" s="244"/>
      <c r="Y343" s="244"/>
      <c r="Z343" s="244"/>
      <c r="AA343" s="244"/>
      <c r="AB343" s="244"/>
      <c r="AC343" s="244"/>
      <c r="AD343" s="244"/>
      <c r="AE343" s="244"/>
      <c r="AF343" s="244"/>
      <c r="AG343" s="244"/>
      <c r="AH343" s="244"/>
      <c r="AI343" s="244"/>
      <c r="AJ343" s="244"/>
      <c r="AK343" s="244"/>
      <c r="AL343" s="244"/>
      <c r="AM343" s="244"/>
      <c r="AN343" s="244"/>
      <c r="AO343" s="244"/>
    </row>
    <row r="344" spans="16:41">
      <c r="P344" s="244"/>
      <c r="Q344" s="244"/>
      <c r="R344" s="244"/>
      <c r="S344" s="244"/>
      <c r="T344" s="244"/>
      <c r="U344" s="244"/>
      <c r="V344" s="244"/>
      <c r="W344" s="244"/>
      <c r="X344" s="244"/>
      <c r="Y344" s="244"/>
      <c r="Z344" s="244"/>
      <c r="AA344" s="244"/>
      <c r="AB344" s="244"/>
      <c r="AC344" s="244"/>
      <c r="AD344" s="244"/>
      <c r="AE344" s="244"/>
      <c r="AF344" s="244"/>
      <c r="AG344" s="244"/>
      <c r="AH344" s="244"/>
      <c r="AI344" s="244"/>
      <c r="AJ344" s="244"/>
      <c r="AK344" s="244"/>
      <c r="AL344" s="244"/>
      <c r="AM344" s="244"/>
      <c r="AN344" s="244"/>
      <c r="AO344" s="244"/>
    </row>
    <row r="345" spans="16:41">
      <c r="P345" s="244"/>
      <c r="Q345" s="244"/>
      <c r="R345" s="244"/>
      <c r="S345" s="244"/>
      <c r="T345" s="244"/>
      <c r="U345" s="244"/>
      <c r="V345" s="244"/>
      <c r="W345" s="244"/>
      <c r="X345" s="244"/>
      <c r="Y345" s="244"/>
      <c r="Z345" s="244"/>
      <c r="AA345" s="244"/>
      <c r="AB345" s="244"/>
      <c r="AC345" s="244"/>
      <c r="AD345" s="244"/>
      <c r="AE345" s="244"/>
      <c r="AF345" s="244"/>
      <c r="AG345" s="244"/>
      <c r="AH345" s="244"/>
      <c r="AI345" s="244"/>
      <c r="AJ345" s="244"/>
      <c r="AK345" s="244"/>
      <c r="AL345" s="244"/>
      <c r="AM345" s="244"/>
      <c r="AN345" s="244"/>
      <c r="AO345" s="244"/>
    </row>
    <row r="346" spans="16:41">
      <c r="P346" s="244"/>
      <c r="Q346" s="244"/>
      <c r="R346" s="244"/>
      <c r="S346" s="244"/>
      <c r="T346" s="244"/>
      <c r="U346" s="244"/>
      <c r="V346" s="244"/>
      <c r="W346" s="244"/>
      <c r="X346" s="244"/>
      <c r="Y346" s="244"/>
      <c r="Z346" s="244"/>
      <c r="AA346" s="244"/>
      <c r="AB346" s="244"/>
      <c r="AC346" s="244"/>
      <c r="AD346" s="244"/>
      <c r="AE346" s="244"/>
      <c r="AF346" s="244"/>
      <c r="AG346" s="244"/>
      <c r="AH346" s="244"/>
      <c r="AI346" s="244"/>
      <c r="AJ346" s="244"/>
      <c r="AK346" s="244"/>
      <c r="AL346" s="244"/>
      <c r="AM346" s="244"/>
      <c r="AN346" s="244"/>
      <c r="AO346" s="244"/>
    </row>
    <row r="347" spans="16:41">
      <c r="P347" s="244"/>
      <c r="Q347" s="244"/>
      <c r="R347" s="244"/>
      <c r="S347" s="244"/>
      <c r="T347" s="244"/>
      <c r="U347" s="244"/>
      <c r="V347" s="244"/>
      <c r="W347" s="244"/>
      <c r="X347" s="244"/>
      <c r="Y347" s="244"/>
      <c r="Z347" s="244"/>
      <c r="AA347" s="244"/>
      <c r="AB347" s="244"/>
      <c r="AC347" s="244"/>
      <c r="AD347" s="244"/>
      <c r="AE347" s="244"/>
      <c r="AF347" s="244"/>
      <c r="AG347" s="244"/>
      <c r="AH347" s="244"/>
      <c r="AI347" s="244"/>
      <c r="AJ347" s="244"/>
      <c r="AK347" s="244"/>
      <c r="AL347" s="244"/>
      <c r="AM347" s="244"/>
      <c r="AN347" s="244"/>
      <c r="AO347" s="244"/>
    </row>
    <row r="348" spans="16:41">
      <c r="P348" s="244"/>
      <c r="Q348" s="244"/>
      <c r="R348" s="244"/>
      <c r="S348" s="244"/>
      <c r="T348" s="244"/>
      <c r="U348" s="244"/>
      <c r="V348" s="244"/>
      <c r="W348" s="244"/>
      <c r="X348" s="244"/>
      <c r="Y348" s="244"/>
      <c r="Z348" s="244"/>
      <c r="AA348" s="244"/>
      <c r="AB348" s="244"/>
      <c r="AC348" s="244"/>
      <c r="AD348" s="244"/>
      <c r="AE348" s="244"/>
      <c r="AF348" s="244"/>
      <c r="AG348" s="244"/>
      <c r="AH348" s="244"/>
      <c r="AI348" s="244"/>
      <c r="AJ348" s="244"/>
      <c r="AK348" s="244"/>
      <c r="AL348" s="244"/>
      <c r="AM348" s="244"/>
      <c r="AN348" s="244"/>
      <c r="AO348" s="244"/>
    </row>
    <row r="349" spans="16:41">
      <c r="P349" s="244"/>
      <c r="Q349" s="244"/>
      <c r="R349" s="244"/>
      <c r="S349" s="244"/>
      <c r="T349" s="244"/>
      <c r="U349" s="244"/>
      <c r="V349" s="244"/>
      <c r="W349" s="244"/>
      <c r="X349" s="244"/>
      <c r="Y349" s="244"/>
      <c r="Z349" s="244"/>
      <c r="AA349" s="244"/>
      <c r="AB349" s="244"/>
      <c r="AC349" s="244"/>
      <c r="AD349" s="244"/>
      <c r="AE349" s="244"/>
      <c r="AF349" s="244"/>
      <c r="AG349" s="244"/>
      <c r="AH349" s="244"/>
      <c r="AI349" s="244"/>
      <c r="AJ349" s="244"/>
      <c r="AK349" s="244"/>
      <c r="AL349" s="244"/>
      <c r="AM349" s="244"/>
      <c r="AN349" s="244"/>
      <c r="AO349" s="244"/>
    </row>
    <row r="350" spans="16:41">
      <c r="P350" s="244"/>
      <c r="Q350" s="244"/>
      <c r="R350" s="244"/>
      <c r="S350" s="244"/>
      <c r="T350" s="244"/>
      <c r="U350" s="244"/>
      <c r="V350" s="244"/>
      <c r="W350" s="244"/>
      <c r="X350" s="244"/>
      <c r="Y350" s="244"/>
      <c r="Z350" s="244"/>
      <c r="AA350" s="244"/>
      <c r="AB350" s="244"/>
      <c r="AC350" s="244"/>
      <c r="AD350" s="244"/>
      <c r="AE350" s="244"/>
      <c r="AF350" s="244"/>
      <c r="AG350" s="244"/>
      <c r="AH350" s="244"/>
      <c r="AI350" s="244"/>
      <c r="AJ350" s="244"/>
      <c r="AK350" s="244"/>
      <c r="AL350" s="244"/>
      <c r="AM350" s="244"/>
      <c r="AN350" s="244"/>
      <c r="AO350" s="244"/>
    </row>
    <row r="351" spans="16:41">
      <c r="P351" s="244"/>
      <c r="Q351" s="244"/>
      <c r="R351" s="244"/>
      <c r="S351" s="244"/>
      <c r="T351" s="244"/>
      <c r="U351" s="244"/>
      <c r="V351" s="244"/>
      <c r="W351" s="244"/>
      <c r="X351" s="244"/>
      <c r="Y351" s="244"/>
      <c r="Z351" s="244"/>
      <c r="AA351" s="244"/>
      <c r="AB351" s="244"/>
      <c r="AC351" s="244"/>
      <c r="AD351" s="244"/>
      <c r="AE351" s="244"/>
      <c r="AF351" s="244"/>
      <c r="AG351" s="244"/>
      <c r="AH351" s="244"/>
      <c r="AI351" s="244"/>
      <c r="AJ351" s="244"/>
      <c r="AK351" s="244"/>
      <c r="AL351" s="244"/>
      <c r="AM351" s="244"/>
      <c r="AN351" s="244"/>
      <c r="AO351" s="244"/>
    </row>
    <row r="352" spans="16:41">
      <c r="P352" s="244"/>
      <c r="Q352" s="244"/>
      <c r="R352" s="244"/>
      <c r="S352" s="244"/>
      <c r="T352" s="244"/>
      <c r="U352" s="244"/>
      <c r="V352" s="244"/>
      <c r="W352" s="244"/>
      <c r="X352" s="244"/>
      <c r="Y352" s="244"/>
      <c r="Z352" s="244"/>
      <c r="AA352" s="244"/>
      <c r="AB352" s="244"/>
      <c r="AC352" s="244"/>
      <c r="AD352" s="244"/>
      <c r="AE352" s="244"/>
      <c r="AF352" s="244"/>
      <c r="AG352" s="244"/>
      <c r="AH352" s="244"/>
      <c r="AI352" s="244"/>
      <c r="AJ352" s="244"/>
      <c r="AK352" s="244"/>
      <c r="AL352" s="244"/>
      <c r="AM352" s="244"/>
      <c r="AN352" s="244"/>
      <c r="AO352" s="244"/>
    </row>
    <row r="353" spans="16:41">
      <c r="P353" s="244"/>
      <c r="Q353" s="244"/>
      <c r="R353" s="244"/>
      <c r="S353" s="244"/>
      <c r="T353" s="244"/>
      <c r="U353" s="244"/>
      <c r="V353" s="244"/>
      <c r="W353" s="244"/>
      <c r="X353" s="244"/>
      <c r="Y353" s="244"/>
      <c r="Z353" s="244"/>
      <c r="AA353" s="244"/>
      <c r="AB353" s="244"/>
      <c r="AC353" s="244"/>
      <c r="AD353" s="244"/>
      <c r="AE353" s="244"/>
      <c r="AF353" s="244"/>
      <c r="AG353" s="244"/>
      <c r="AH353" s="244"/>
      <c r="AI353" s="244"/>
      <c r="AJ353" s="244"/>
      <c r="AK353" s="244"/>
      <c r="AL353" s="244"/>
      <c r="AM353" s="244"/>
      <c r="AN353" s="244"/>
      <c r="AO353" s="244"/>
    </row>
    <row r="354" spans="16:41">
      <c r="P354" s="244"/>
      <c r="Q354" s="244"/>
      <c r="R354" s="244"/>
      <c r="S354" s="244"/>
      <c r="T354" s="244"/>
      <c r="U354" s="244"/>
      <c r="V354" s="244"/>
      <c r="W354" s="244"/>
      <c r="X354" s="244"/>
      <c r="Y354" s="244"/>
      <c r="Z354" s="244"/>
      <c r="AA354" s="244"/>
      <c r="AB354" s="244"/>
      <c r="AC354" s="244"/>
      <c r="AD354" s="244"/>
      <c r="AE354" s="244"/>
      <c r="AF354" s="244"/>
      <c r="AG354" s="244"/>
      <c r="AH354" s="244"/>
      <c r="AI354" s="244"/>
      <c r="AJ354" s="244"/>
      <c r="AK354" s="244"/>
      <c r="AL354" s="244"/>
      <c r="AM354" s="244"/>
      <c r="AN354" s="244"/>
      <c r="AO354" s="244"/>
    </row>
    <row r="355" spans="16:41">
      <c r="P355" s="244"/>
      <c r="Q355" s="244"/>
      <c r="R355" s="244"/>
      <c r="S355" s="244"/>
      <c r="T355" s="244"/>
      <c r="U355" s="244"/>
      <c r="V355" s="244"/>
      <c r="W355" s="244"/>
      <c r="X355" s="244"/>
      <c r="Y355" s="244"/>
      <c r="Z355" s="244"/>
      <c r="AA355" s="244"/>
      <c r="AB355" s="244"/>
      <c r="AC355" s="244"/>
      <c r="AD355" s="244"/>
      <c r="AE355" s="244"/>
      <c r="AF355" s="244"/>
      <c r="AG355" s="244"/>
      <c r="AH355" s="244"/>
      <c r="AI355" s="244"/>
      <c r="AJ355" s="244"/>
      <c r="AK355" s="244"/>
      <c r="AL355" s="244"/>
      <c r="AM355" s="244"/>
      <c r="AN355" s="244"/>
      <c r="AO355" s="244"/>
    </row>
    <row r="356" spans="16:41">
      <c r="P356" s="244"/>
      <c r="Q356" s="244"/>
      <c r="R356" s="244"/>
      <c r="S356" s="244"/>
      <c r="T356" s="244"/>
      <c r="U356" s="244"/>
      <c r="V356" s="244"/>
      <c r="W356" s="244"/>
      <c r="X356" s="244"/>
      <c r="Y356" s="244"/>
      <c r="Z356" s="244"/>
      <c r="AA356" s="244"/>
      <c r="AB356" s="244"/>
      <c r="AC356" s="244"/>
      <c r="AD356" s="244"/>
      <c r="AE356" s="244"/>
      <c r="AF356" s="244"/>
      <c r="AG356" s="244"/>
      <c r="AH356" s="244"/>
      <c r="AI356" s="244"/>
      <c r="AJ356" s="244"/>
      <c r="AK356" s="244"/>
      <c r="AL356" s="244"/>
      <c r="AM356" s="244"/>
      <c r="AN356" s="244"/>
      <c r="AO356" s="244"/>
    </row>
    <row r="357" spans="16:41">
      <c r="P357" s="244"/>
      <c r="Q357" s="244"/>
      <c r="R357" s="244"/>
      <c r="S357" s="244"/>
      <c r="T357" s="244"/>
      <c r="U357" s="244"/>
      <c r="V357" s="244"/>
      <c r="W357" s="244"/>
      <c r="X357" s="244"/>
      <c r="Y357" s="244"/>
      <c r="Z357" s="244"/>
      <c r="AA357" s="244"/>
      <c r="AB357" s="244"/>
      <c r="AC357" s="244"/>
      <c r="AD357" s="244"/>
      <c r="AE357" s="244"/>
      <c r="AF357" s="244"/>
      <c r="AG357" s="244"/>
      <c r="AH357" s="244"/>
      <c r="AI357" s="244"/>
      <c r="AJ357" s="244"/>
      <c r="AK357" s="244"/>
      <c r="AL357" s="244"/>
      <c r="AM357" s="244"/>
      <c r="AN357" s="244"/>
      <c r="AO357" s="244"/>
    </row>
    <row r="358" spans="16:41">
      <c r="P358" s="244"/>
      <c r="Q358" s="244"/>
      <c r="R358" s="244"/>
      <c r="S358" s="244"/>
      <c r="T358" s="244"/>
      <c r="U358" s="244"/>
      <c r="V358" s="244"/>
      <c r="W358" s="244"/>
      <c r="X358" s="244"/>
      <c r="Y358" s="244"/>
      <c r="Z358" s="244"/>
      <c r="AA358" s="244"/>
      <c r="AB358" s="244"/>
      <c r="AC358" s="244"/>
      <c r="AD358" s="244"/>
      <c r="AE358" s="244"/>
      <c r="AF358" s="244"/>
      <c r="AG358" s="244"/>
      <c r="AH358" s="244"/>
      <c r="AI358" s="244"/>
      <c r="AJ358" s="244"/>
      <c r="AK358" s="244"/>
      <c r="AL358" s="244"/>
      <c r="AM358" s="244"/>
      <c r="AN358" s="244"/>
      <c r="AO358" s="244"/>
    </row>
    <row r="359" spans="16:41">
      <c r="P359" s="244"/>
      <c r="Q359" s="244"/>
      <c r="R359" s="244"/>
      <c r="S359" s="244"/>
      <c r="T359" s="244"/>
      <c r="U359" s="244"/>
      <c r="V359" s="244"/>
      <c r="W359" s="244"/>
      <c r="X359" s="244"/>
      <c r="Y359" s="244"/>
      <c r="Z359" s="244"/>
      <c r="AA359" s="244"/>
      <c r="AB359" s="244"/>
      <c r="AC359" s="244"/>
      <c r="AD359" s="244"/>
      <c r="AE359" s="244"/>
      <c r="AF359" s="244"/>
      <c r="AG359" s="244"/>
      <c r="AH359" s="244"/>
      <c r="AI359" s="244"/>
      <c r="AJ359" s="244"/>
      <c r="AK359" s="244"/>
      <c r="AL359" s="244"/>
      <c r="AM359" s="244"/>
      <c r="AN359" s="244"/>
      <c r="AO359" s="244"/>
    </row>
    <row r="360" spans="16:41">
      <c r="P360" s="244"/>
      <c r="Q360" s="244"/>
      <c r="R360" s="244"/>
      <c r="S360" s="244"/>
      <c r="T360" s="244"/>
      <c r="U360" s="244"/>
      <c r="V360" s="244"/>
      <c r="W360" s="244"/>
      <c r="X360" s="244"/>
      <c r="Y360" s="244"/>
      <c r="Z360" s="244"/>
      <c r="AA360" s="244"/>
      <c r="AB360" s="244"/>
      <c r="AC360" s="244"/>
      <c r="AD360" s="244"/>
      <c r="AE360" s="244"/>
      <c r="AF360" s="244"/>
      <c r="AG360" s="244"/>
      <c r="AH360" s="244"/>
      <c r="AI360" s="244"/>
      <c r="AJ360" s="244"/>
      <c r="AK360" s="244"/>
      <c r="AL360" s="244"/>
      <c r="AM360" s="244"/>
      <c r="AN360" s="244"/>
      <c r="AO360" s="244"/>
    </row>
    <row r="361" spans="16:41">
      <c r="P361" s="244"/>
      <c r="Q361" s="244"/>
      <c r="R361" s="244"/>
      <c r="S361" s="244"/>
      <c r="T361" s="244"/>
      <c r="U361" s="244"/>
      <c r="V361" s="244"/>
      <c r="W361" s="244"/>
      <c r="X361" s="244"/>
      <c r="Y361" s="244"/>
      <c r="Z361" s="244"/>
      <c r="AA361" s="244"/>
      <c r="AB361" s="244"/>
      <c r="AC361" s="244"/>
      <c r="AD361" s="244"/>
      <c r="AE361" s="244"/>
      <c r="AF361" s="244"/>
      <c r="AG361" s="244"/>
      <c r="AH361" s="244"/>
      <c r="AI361" s="244"/>
      <c r="AJ361" s="244"/>
      <c r="AK361" s="244"/>
      <c r="AL361" s="244"/>
      <c r="AM361" s="244"/>
      <c r="AN361" s="244"/>
      <c r="AO361" s="244"/>
    </row>
    <row r="362" spans="16:41">
      <c r="P362" s="244"/>
      <c r="Q362" s="244"/>
      <c r="R362" s="244"/>
      <c r="S362" s="244"/>
      <c r="T362" s="244"/>
      <c r="U362" s="244"/>
      <c r="V362" s="244"/>
      <c r="W362" s="244"/>
      <c r="X362" s="244"/>
      <c r="Y362" s="244"/>
      <c r="Z362" s="244"/>
      <c r="AA362" s="244"/>
      <c r="AB362" s="244"/>
      <c r="AC362" s="244"/>
      <c r="AD362" s="244"/>
      <c r="AE362" s="244"/>
      <c r="AF362" s="244"/>
      <c r="AG362" s="244"/>
      <c r="AH362" s="244"/>
      <c r="AI362" s="244"/>
      <c r="AJ362" s="244"/>
      <c r="AK362" s="244"/>
      <c r="AL362" s="244"/>
      <c r="AM362" s="244"/>
      <c r="AN362" s="244"/>
      <c r="AO362" s="244"/>
    </row>
    <row r="363" spans="16:41">
      <c r="P363" s="244"/>
      <c r="Q363" s="244"/>
      <c r="R363" s="244"/>
      <c r="S363" s="244"/>
      <c r="T363" s="244"/>
      <c r="U363" s="244"/>
      <c r="V363" s="244"/>
      <c r="W363" s="244"/>
      <c r="X363" s="244"/>
      <c r="Y363" s="244"/>
      <c r="Z363" s="244"/>
      <c r="AA363" s="244"/>
      <c r="AB363" s="244"/>
      <c r="AC363" s="244"/>
      <c r="AD363" s="244"/>
      <c r="AE363" s="244"/>
      <c r="AF363" s="244"/>
      <c r="AG363" s="244"/>
      <c r="AH363" s="244"/>
      <c r="AI363" s="244"/>
      <c r="AJ363" s="244"/>
      <c r="AK363" s="244"/>
      <c r="AL363" s="244"/>
      <c r="AM363" s="244"/>
      <c r="AN363" s="244"/>
      <c r="AO363" s="244"/>
    </row>
    <row r="364" spans="16:41">
      <c r="P364" s="244"/>
      <c r="Q364" s="244"/>
      <c r="R364" s="244"/>
      <c r="S364" s="244"/>
      <c r="T364" s="244"/>
      <c r="U364" s="244"/>
      <c r="V364" s="244"/>
      <c r="W364" s="244"/>
      <c r="X364" s="244"/>
      <c r="Y364" s="244"/>
      <c r="Z364" s="244"/>
      <c r="AA364" s="244"/>
      <c r="AB364" s="244"/>
      <c r="AC364" s="244"/>
      <c r="AD364" s="244"/>
      <c r="AE364" s="244"/>
      <c r="AF364" s="244"/>
      <c r="AG364" s="244"/>
      <c r="AH364" s="244"/>
      <c r="AI364" s="244"/>
      <c r="AJ364" s="244"/>
      <c r="AK364" s="244"/>
      <c r="AL364" s="244"/>
      <c r="AM364" s="244"/>
      <c r="AN364" s="244"/>
      <c r="AO364" s="244"/>
    </row>
    <row r="365" spans="16:41">
      <c r="P365" s="244"/>
      <c r="Q365" s="244"/>
      <c r="R365" s="244"/>
      <c r="S365" s="244"/>
      <c r="T365" s="244"/>
      <c r="U365" s="244"/>
      <c r="V365" s="244"/>
      <c r="W365" s="244"/>
      <c r="X365" s="244"/>
      <c r="Y365" s="244"/>
      <c r="Z365" s="244"/>
      <c r="AA365" s="244"/>
      <c r="AB365" s="244"/>
      <c r="AC365" s="244"/>
      <c r="AD365" s="244"/>
      <c r="AE365" s="244"/>
      <c r="AF365" s="244"/>
      <c r="AG365" s="244"/>
      <c r="AH365" s="244"/>
      <c r="AI365" s="244"/>
      <c r="AJ365" s="244"/>
      <c r="AK365" s="244"/>
      <c r="AL365" s="244"/>
      <c r="AM365" s="244"/>
      <c r="AN365" s="244"/>
      <c r="AO365" s="244"/>
    </row>
    <row r="366" spans="16:41">
      <c r="P366" s="244"/>
      <c r="Q366" s="244"/>
      <c r="R366" s="244"/>
      <c r="S366" s="244"/>
      <c r="T366" s="244"/>
      <c r="U366" s="244"/>
      <c r="V366" s="244"/>
      <c r="W366" s="244"/>
      <c r="X366" s="244"/>
      <c r="Y366" s="244"/>
      <c r="Z366" s="244"/>
      <c r="AA366" s="244"/>
      <c r="AB366" s="244"/>
      <c r="AC366" s="244"/>
      <c r="AD366" s="244"/>
      <c r="AE366" s="244"/>
      <c r="AF366" s="244"/>
      <c r="AG366" s="244"/>
      <c r="AH366" s="244"/>
      <c r="AI366" s="244"/>
      <c r="AJ366" s="244"/>
      <c r="AK366" s="244"/>
      <c r="AL366" s="244"/>
      <c r="AM366" s="244"/>
      <c r="AN366" s="244"/>
      <c r="AO366" s="244"/>
    </row>
    <row r="367" spans="16:41">
      <c r="P367" s="244"/>
      <c r="Q367" s="244"/>
      <c r="R367" s="244"/>
      <c r="S367" s="244"/>
      <c r="T367" s="244"/>
      <c r="U367" s="244"/>
      <c r="V367" s="244"/>
      <c r="W367" s="244"/>
      <c r="X367" s="244"/>
      <c r="Y367" s="244"/>
      <c r="Z367" s="244"/>
      <c r="AA367" s="244"/>
      <c r="AB367" s="244"/>
      <c r="AC367" s="244"/>
      <c r="AD367" s="244"/>
      <c r="AE367" s="244"/>
      <c r="AF367" s="244"/>
      <c r="AG367" s="244"/>
      <c r="AH367" s="244"/>
      <c r="AI367" s="244"/>
      <c r="AJ367" s="244"/>
      <c r="AK367" s="244"/>
      <c r="AL367" s="244"/>
      <c r="AM367" s="244"/>
      <c r="AN367" s="244"/>
      <c r="AO367" s="244"/>
    </row>
    <row r="368" spans="16:41">
      <c r="P368" s="244"/>
      <c r="Q368" s="244"/>
      <c r="R368" s="244"/>
      <c r="S368" s="244"/>
      <c r="T368" s="244"/>
      <c r="U368" s="244"/>
      <c r="V368" s="244"/>
      <c r="W368" s="244"/>
      <c r="X368" s="244"/>
      <c r="Y368" s="244"/>
      <c r="Z368" s="244"/>
      <c r="AA368" s="244"/>
      <c r="AB368" s="244"/>
      <c r="AC368" s="244"/>
      <c r="AD368" s="244"/>
      <c r="AE368" s="244"/>
      <c r="AF368" s="244"/>
      <c r="AG368" s="244"/>
      <c r="AH368" s="244"/>
      <c r="AI368" s="244"/>
      <c r="AJ368" s="244"/>
      <c r="AK368" s="244"/>
      <c r="AL368" s="244"/>
      <c r="AM368" s="244"/>
      <c r="AN368" s="244"/>
      <c r="AO368" s="244"/>
    </row>
    <row r="369" spans="16:41">
      <c r="P369" s="244"/>
      <c r="Q369" s="244"/>
      <c r="R369" s="244"/>
      <c r="S369" s="244"/>
      <c r="T369" s="244"/>
      <c r="U369" s="244"/>
      <c r="V369" s="244"/>
      <c r="W369" s="244"/>
      <c r="X369" s="244"/>
      <c r="Y369" s="244"/>
      <c r="Z369" s="244"/>
      <c r="AA369" s="244"/>
      <c r="AB369" s="244"/>
      <c r="AC369" s="244"/>
      <c r="AD369" s="244"/>
      <c r="AE369" s="244"/>
      <c r="AF369" s="244"/>
      <c r="AG369" s="244"/>
      <c r="AH369" s="244"/>
      <c r="AI369" s="244"/>
      <c r="AJ369" s="244"/>
      <c r="AK369" s="244"/>
      <c r="AL369" s="244"/>
      <c r="AM369" s="244"/>
      <c r="AN369" s="244"/>
      <c r="AO369" s="244"/>
    </row>
    <row r="370" spans="16:41">
      <c r="P370" s="244"/>
      <c r="Q370" s="244"/>
      <c r="R370" s="244"/>
      <c r="S370" s="244"/>
      <c r="T370" s="244"/>
      <c r="U370" s="244"/>
      <c r="V370" s="244"/>
      <c r="W370" s="244"/>
      <c r="X370" s="244"/>
      <c r="Y370" s="244"/>
      <c r="Z370" s="244"/>
      <c r="AA370" s="244"/>
      <c r="AB370" s="244"/>
      <c r="AC370" s="244"/>
      <c r="AD370" s="244"/>
      <c r="AE370" s="244"/>
      <c r="AF370" s="244"/>
      <c r="AG370" s="244"/>
      <c r="AH370" s="244"/>
      <c r="AI370" s="244"/>
      <c r="AJ370" s="244"/>
      <c r="AK370" s="244"/>
      <c r="AL370" s="244"/>
      <c r="AM370" s="244"/>
      <c r="AN370" s="244"/>
      <c r="AO370" s="244"/>
    </row>
    <row r="371" spans="16:41">
      <c r="P371" s="244"/>
      <c r="Q371" s="244"/>
      <c r="R371" s="244"/>
      <c r="S371" s="244"/>
      <c r="T371" s="244"/>
      <c r="U371" s="244"/>
      <c r="V371" s="244"/>
      <c r="W371" s="244"/>
      <c r="X371" s="244"/>
      <c r="Y371" s="244"/>
      <c r="Z371" s="244"/>
      <c r="AA371" s="244"/>
      <c r="AB371" s="244"/>
      <c r="AC371" s="244"/>
      <c r="AD371" s="244"/>
      <c r="AE371" s="244"/>
      <c r="AF371" s="244"/>
      <c r="AG371" s="244"/>
      <c r="AH371" s="244"/>
      <c r="AI371" s="244"/>
      <c r="AJ371" s="244"/>
      <c r="AK371" s="244"/>
      <c r="AL371" s="244"/>
      <c r="AM371" s="244"/>
      <c r="AN371" s="244"/>
      <c r="AO371" s="244"/>
    </row>
    <row r="372" spans="16:41">
      <c r="P372" s="244"/>
      <c r="Q372" s="244"/>
      <c r="R372" s="244"/>
      <c r="S372" s="244"/>
      <c r="T372" s="244"/>
      <c r="U372" s="244"/>
      <c r="V372" s="244"/>
      <c r="W372" s="244"/>
      <c r="X372" s="244"/>
      <c r="Y372" s="244"/>
      <c r="Z372" s="244"/>
      <c r="AA372" s="244"/>
      <c r="AB372" s="244"/>
      <c r="AC372" s="244"/>
      <c r="AD372" s="244"/>
      <c r="AE372" s="244"/>
      <c r="AF372" s="244"/>
      <c r="AG372" s="244"/>
      <c r="AH372" s="244"/>
      <c r="AI372" s="244"/>
      <c r="AJ372" s="244"/>
      <c r="AK372" s="244"/>
      <c r="AL372" s="244"/>
      <c r="AM372" s="244"/>
      <c r="AN372" s="244"/>
      <c r="AO372" s="244"/>
    </row>
    <row r="373" spans="16:41">
      <c r="P373" s="244"/>
      <c r="Q373" s="244"/>
      <c r="R373" s="244"/>
      <c r="S373" s="244"/>
      <c r="T373" s="244"/>
      <c r="U373" s="244"/>
      <c r="V373" s="244"/>
      <c r="W373" s="244"/>
      <c r="X373" s="244"/>
      <c r="Y373" s="244"/>
      <c r="Z373" s="244"/>
      <c r="AA373" s="244"/>
      <c r="AB373" s="244"/>
      <c r="AC373" s="244"/>
      <c r="AD373" s="244"/>
      <c r="AE373" s="244"/>
      <c r="AF373" s="244"/>
      <c r="AG373" s="244"/>
      <c r="AH373" s="244"/>
      <c r="AI373" s="244"/>
      <c r="AJ373" s="244"/>
      <c r="AK373" s="244"/>
      <c r="AL373" s="244"/>
      <c r="AM373" s="244"/>
      <c r="AN373" s="244"/>
      <c r="AO373" s="244"/>
    </row>
    <row r="374" spans="16:41">
      <c r="P374" s="244"/>
      <c r="Q374" s="244"/>
      <c r="R374" s="244"/>
      <c r="S374" s="244"/>
      <c r="T374" s="244"/>
      <c r="U374" s="244"/>
      <c r="V374" s="244"/>
      <c r="W374" s="244"/>
      <c r="X374" s="244"/>
      <c r="Y374" s="244"/>
      <c r="Z374" s="244"/>
      <c r="AA374" s="244"/>
      <c r="AB374" s="244"/>
      <c r="AC374" s="244"/>
      <c r="AD374" s="244"/>
      <c r="AE374" s="244"/>
      <c r="AF374" s="244"/>
      <c r="AG374" s="244"/>
      <c r="AH374" s="244"/>
      <c r="AI374" s="244"/>
      <c r="AJ374" s="244"/>
      <c r="AK374" s="244"/>
      <c r="AL374" s="244"/>
      <c r="AM374" s="244"/>
      <c r="AN374" s="244"/>
      <c r="AO374" s="244"/>
    </row>
    <row r="375" spans="16:41">
      <c r="P375" s="244"/>
      <c r="Q375" s="244"/>
      <c r="R375" s="244"/>
      <c r="S375" s="244"/>
      <c r="T375" s="244"/>
      <c r="U375" s="244"/>
      <c r="V375" s="244"/>
      <c r="W375" s="244"/>
      <c r="X375" s="244"/>
      <c r="Y375" s="244"/>
      <c r="Z375" s="244"/>
      <c r="AA375" s="244"/>
      <c r="AB375" s="244"/>
      <c r="AC375" s="244"/>
      <c r="AD375" s="244"/>
      <c r="AE375" s="244"/>
      <c r="AF375" s="244"/>
      <c r="AG375" s="244"/>
      <c r="AH375" s="244"/>
      <c r="AI375" s="244"/>
      <c r="AJ375" s="244"/>
      <c r="AK375" s="244"/>
      <c r="AL375" s="244"/>
      <c r="AM375" s="244"/>
      <c r="AN375" s="244"/>
      <c r="AO375" s="244"/>
    </row>
    <row r="376" spans="16:41">
      <c r="P376" s="244"/>
      <c r="Q376" s="244"/>
      <c r="R376" s="244"/>
      <c r="S376" s="244"/>
      <c r="T376" s="244"/>
      <c r="U376" s="244"/>
      <c r="V376" s="244"/>
      <c r="W376" s="244"/>
      <c r="X376" s="244"/>
      <c r="Y376" s="244"/>
      <c r="Z376" s="244"/>
      <c r="AA376" s="244"/>
      <c r="AB376" s="244"/>
      <c r="AC376" s="244"/>
      <c r="AD376" s="244"/>
      <c r="AE376" s="244"/>
      <c r="AF376" s="244"/>
      <c r="AG376" s="244"/>
      <c r="AH376" s="244"/>
      <c r="AI376" s="244"/>
      <c r="AJ376" s="244"/>
      <c r="AK376" s="244"/>
      <c r="AL376" s="244"/>
      <c r="AM376" s="244"/>
      <c r="AN376" s="244"/>
      <c r="AO376" s="244"/>
    </row>
    <row r="377" spans="16:41">
      <c r="P377" s="244"/>
      <c r="Q377" s="244"/>
      <c r="R377" s="244"/>
      <c r="S377" s="244"/>
      <c r="T377" s="244"/>
      <c r="U377" s="244"/>
      <c r="V377" s="244"/>
      <c r="W377" s="244"/>
      <c r="X377" s="244"/>
      <c r="Y377" s="244"/>
      <c r="Z377" s="244"/>
      <c r="AA377" s="244"/>
      <c r="AB377" s="244"/>
      <c r="AC377" s="244"/>
      <c r="AD377" s="244"/>
      <c r="AE377" s="244"/>
      <c r="AF377" s="244"/>
      <c r="AG377" s="244"/>
      <c r="AH377" s="244"/>
      <c r="AI377" s="244"/>
      <c r="AJ377" s="244"/>
      <c r="AK377" s="244"/>
      <c r="AL377" s="244"/>
      <c r="AM377" s="244"/>
      <c r="AN377" s="244"/>
      <c r="AO377" s="244"/>
    </row>
    <row r="378" spans="16:41">
      <c r="P378" s="244"/>
      <c r="Q378" s="244"/>
      <c r="R378" s="244"/>
      <c r="S378" s="244"/>
      <c r="T378" s="244"/>
      <c r="U378" s="244"/>
      <c r="V378" s="244"/>
      <c r="W378" s="244"/>
      <c r="X378" s="244"/>
      <c r="Y378" s="244"/>
      <c r="Z378" s="244"/>
      <c r="AA378" s="244"/>
      <c r="AB378" s="244"/>
      <c r="AC378" s="244"/>
      <c r="AD378" s="244"/>
      <c r="AE378" s="244"/>
      <c r="AF378" s="244"/>
      <c r="AG378" s="244"/>
      <c r="AH378" s="244"/>
      <c r="AI378" s="244"/>
      <c r="AJ378" s="244"/>
      <c r="AK378" s="244"/>
      <c r="AL378" s="244"/>
      <c r="AM378" s="244"/>
      <c r="AN378" s="244"/>
      <c r="AO378" s="244"/>
    </row>
    <row r="379" spans="16:41">
      <c r="P379" s="244"/>
      <c r="Q379" s="244"/>
      <c r="R379" s="244"/>
      <c r="S379" s="244"/>
      <c r="T379" s="244"/>
      <c r="U379" s="244"/>
      <c r="V379" s="244"/>
      <c r="W379" s="244"/>
      <c r="X379" s="244"/>
      <c r="Y379" s="244"/>
      <c r="Z379" s="244"/>
      <c r="AA379" s="244"/>
      <c r="AB379" s="244"/>
      <c r="AC379" s="244"/>
      <c r="AD379" s="244"/>
      <c r="AE379" s="244"/>
      <c r="AF379" s="244"/>
      <c r="AG379" s="244"/>
      <c r="AH379" s="244"/>
      <c r="AI379" s="244"/>
      <c r="AJ379" s="244"/>
      <c r="AK379" s="244"/>
      <c r="AL379" s="244"/>
      <c r="AM379" s="244"/>
      <c r="AN379" s="244"/>
      <c r="AO379" s="244"/>
    </row>
    <row r="380" spans="16:41">
      <c r="P380" s="244"/>
      <c r="Q380" s="244"/>
      <c r="R380" s="244"/>
      <c r="S380" s="244"/>
      <c r="T380" s="244"/>
      <c r="U380" s="244"/>
      <c r="V380" s="244"/>
      <c r="W380" s="244"/>
      <c r="X380" s="244"/>
      <c r="Y380" s="244"/>
      <c r="Z380" s="244"/>
      <c r="AA380" s="244"/>
      <c r="AB380" s="244"/>
      <c r="AC380" s="244"/>
      <c r="AD380" s="244"/>
      <c r="AE380" s="244"/>
      <c r="AF380" s="244"/>
      <c r="AG380" s="244"/>
      <c r="AH380" s="244"/>
      <c r="AI380" s="244"/>
      <c r="AJ380" s="244"/>
      <c r="AK380" s="244"/>
      <c r="AL380" s="244"/>
      <c r="AM380" s="244"/>
      <c r="AN380" s="244"/>
      <c r="AO380" s="244"/>
    </row>
    <row r="381" spans="16:41">
      <c r="P381" s="244"/>
      <c r="Q381" s="244"/>
      <c r="R381" s="244"/>
      <c r="S381" s="244"/>
      <c r="T381" s="244"/>
      <c r="U381" s="244"/>
      <c r="V381" s="244"/>
      <c r="W381" s="244"/>
      <c r="X381" s="244"/>
      <c r="Y381" s="244"/>
      <c r="Z381" s="244"/>
      <c r="AA381" s="244"/>
      <c r="AB381" s="244"/>
      <c r="AC381" s="244"/>
      <c r="AD381" s="244"/>
      <c r="AE381" s="244"/>
      <c r="AF381" s="244"/>
      <c r="AG381" s="244"/>
      <c r="AH381" s="244"/>
      <c r="AI381" s="244"/>
      <c r="AJ381" s="244"/>
      <c r="AK381" s="244"/>
      <c r="AL381" s="244"/>
      <c r="AM381" s="244"/>
      <c r="AN381" s="244"/>
      <c r="AO381" s="244"/>
    </row>
    <row r="382" spans="16:41">
      <c r="P382" s="244"/>
      <c r="Q382" s="244"/>
      <c r="R382" s="244"/>
      <c r="S382" s="244"/>
      <c r="T382" s="244"/>
      <c r="U382" s="244"/>
      <c r="V382" s="244"/>
      <c r="W382" s="244"/>
      <c r="X382" s="244"/>
      <c r="Y382" s="244"/>
      <c r="Z382" s="244"/>
      <c r="AA382" s="244"/>
      <c r="AB382" s="244"/>
      <c r="AC382" s="244"/>
      <c r="AD382" s="244"/>
      <c r="AE382" s="244"/>
      <c r="AF382" s="244"/>
      <c r="AG382" s="244"/>
      <c r="AH382" s="244"/>
      <c r="AI382" s="244"/>
      <c r="AJ382" s="244"/>
      <c r="AK382" s="244"/>
      <c r="AL382" s="244"/>
      <c r="AM382" s="244"/>
      <c r="AN382" s="244"/>
      <c r="AO382" s="244"/>
    </row>
    <row r="383" spans="16:41">
      <c r="P383" s="244"/>
      <c r="Q383" s="244"/>
      <c r="R383" s="244"/>
      <c r="S383" s="244"/>
      <c r="T383" s="244"/>
      <c r="U383" s="244"/>
      <c r="V383" s="244"/>
      <c r="W383" s="244"/>
      <c r="X383" s="244"/>
      <c r="Y383" s="244"/>
      <c r="Z383" s="244"/>
      <c r="AA383" s="244"/>
      <c r="AB383" s="244"/>
      <c r="AC383" s="244"/>
      <c r="AD383" s="244"/>
      <c r="AE383" s="244"/>
      <c r="AF383" s="244"/>
      <c r="AG383" s="244"/>
      <c r="AH383" s="244"/>
      <c r="AI383" s="244"/>
      <c r="AJ383" s="244"/>
      <c r="AK383" s="244"/>
      <c r="AL383" s="244"/>
      <c r="AM383" s="244"/>
      <c r="AN383" s="244"/>
      <c r="AO383" s="244"/>
    </row>
    <row r="384" spans="16:41">
      <c r="P384" s="244"/>
      <c r="Q384" s="244"/>
      <c r="R384" s="244"/>
      <c r="S384" s="244"/>
      <c r="T384" s="244"/>
      <c r="U384" s="244"/>
      <c r="V384" s="244"/>
      <c r="W384" s="244"/>
      <c r="X384" s="244"/>
      <c r="Y384" s="244"/>
      <c r="Z384" s="244"/>
      <c r="AA384" s="244"/>
      <c r="AB384" s="244"/>
      <c r="AC384" s="244"/>
      <c r="AD384" s="244"/>
      <c r="AE384" s="244"/>
      <c r="AF384" s="244"/>
      <c r="AG384" s="244"/>
      <c r="AH384" s="244"/>
      <c r="AI384" s="244"/>
      <c r="AJ384" s="244"/>
      <c r="AK384" s="244"/>
      <c r="AL384" s="244"/>
      <c r="AM384" s="244"/>
      <c r="AN384" s="244"/>
      <c r="AO384" s="244"/>
    </row>
    <row r="385" spans="16:41">
      <c r="P385" s="244"/>
      <c r="Q385" s="244"/>
      <c r="R385" s="244"/>
      <c r="S385" s="244"/>
      <c r="T385" s="244"/>
      <c r="U385" s="244"/>
      <c r="V385" s="244"/>
      <c r="W385" s="244"/>
      <c r="X385" s="244"/>
      <c r="Y385" s="244"/>
      <c r="Z385" s="244"/>
      <c r="AA385" s="244"/>
      <c r="AB385" s="244"/>
      <c r="AC385" s="244"/>
      <c r="AD385" s="244"/>
      <c r="AE385" s="244"/>
      <c r="AF385" s="244"/>
      <c r="AG385" s="244"/>
      <c r="AH385" s="244"/>
      <c r="AI385" s="244"/>
      <c r="AJ385" s="244"/>
      <c r="AK385" s="244"/>
      <c r="AL385" s="244"/>
      <c r="AM385" s="244"/>
      <c r="AN385" s="244"/>
      <c r="AO385" s="244"/>
    </row>
    <row r="386" spans="16:41">
      <c r="P386" s="244"/>
      <c r="Q386" s="244"/>
      <c r="R386" s="244"/>
      <c r="S386" s="244"/>
      <c r="T386" s="244"/>
      <c r="U386" s="244"/>
      <c r="V386" s="244"/>
      <c r="W386" s="244"/>
      <c r="X386" s="244"/>
      <c r="Y386" s="244"/>
      <c r="Z386" s="244"/>
      <c r="AA386" s="244"/>
      <c r="AB386" s="244"/>
      <c r="AC386" s="244"/>
      <c r="AD386" s="244"/>
      <c r="AE386" s="244"/>
      <c r="AF386" s="244"/>
      <c r="AG386" s="244"/>
      <c r="AH386" s="244"/>
      <c r="AI386" s="244"/>
      <c r="AJ386" s="244"/>
      <c r="AK386" s="244"/>
      <c r="AL386" s="244"/>
      <c r="AM386" s="244"/>
      <c r="AN386" s="244"/>
      <c r="AO386" s="244"/>
    </row>
    <row r="387" spans="16:41">
      <c r="P387" s="244"/>
      <c r="Q387" s="244"/>
      <c r="R387" s="244"/>
      <c r="S387" s="244"/>
      <c r="T387" s="244"/>
      <c r="U387" s="244"/>
      <c r="V387" s="244"/>
      <c r="W387" s="244"/>
      <c r="X387" s="244"/>
      <c r="Y387" s="244"/>
      <c r="Z387" s="244"/>
      <c r="AA387" s="244"/>
      <c r="AB387" s="244"/>
      <c r="AC387" s="244"/>
      <c r="AD387" s="244"/>
      <c r="AE387" s="244"/>
      <c r="AF387" s="244"/>
      <c r="AG387" s="244"/>
      <c r="AH387" s="244"/>
      <c r="AI387" s="244"/>
      <c r="AJ387" s="244"/>
      <c r="AK387" s="244"/>
      <c r="AL387" s="244"/>
      <c r="AM387" s="244"/>
      <c r="AN387" s="244"/>
      <c r="AO387" s="244"/>
    </row>
    <row r="388" spans="16:41">
      <c r="P388" s="244"/>
      <c r="Q388" s="244"/>
      <c r="R388" s="244"/>
      <c r="S388" s="244"/>
      <c r="T388" s="244"/>
      <c r="U388" s="244"/>
      <c r="V388" s="244"/>
      <c r="W388" s="244"/>
      <c r="X388" s="244"/>
      <c r="Y388" s="244"/>
      <c r="Z388" s="244"/>
      <c r="AA388" s="244"/>
      <c r="AB388" s="244"/>
      <c r="AC388" s="244"/>
      <c r="AD388" s="244"/>
      <c r="AE388" s="244"/>
      <c r="AF388" s="244"/>
      <c r="AG388" s="244"/>
      <c r="AH388" s="244"/>
      <c r="AI388" s="244"/>
      <c r="AJ388" s="244"/>
      <c r="AK388" s="244"/>
      <c r="AL388" s="244"/>
      <c r="AM388" s="244"/>
      <c r="AN388" s="244"/>
      <c r="AO388" s="244"/>
    </row>
    <row r="389" spans="16:41">
      <c r="P389" s="244"/>
      <c r="Q389" s="244"/>
      <c r="R389" s="244"/>
      <c r="S389" s="244"/>
      <c r="T389" s="244"/>
      <c r="U389" s="244"/>
      <c r="V389" s="244"/>
      <c r="W389" s="244"/>
      <c r="X389" s="244"/>
      <c r="Y389" s="244"/>
      <c r="Z389" s="244"/>
      <c r="AA389" s="244"/>
      <c r="AB389" s="244"/>
      <c r="AC389" s="244"/>
      <c r="AD389" s="244"/>
      <c r="AE389" s="244"/>
      <c r="AF389" s="244"/>
      <c r="AG389" s="244"/>
      <c r="AH389" s="244"/>
      <c r="AI389" s="244"/>
      <c r="AJ389" s="244"/>
      <c r="AK389" s="244"/>
      <c r="AL389" s="244"/>
      <c r="AM389" s="244"/>
      <c r="AN389" s="244"/>
      <c r="AO389" s="244"/>
    </row>
    <row r="390" spans="16:41">
      <c r="P390" s="244"/>
      <c r="Q390" s="244"/>
      <c r="R390" s="244"/>
      <c r="S390" s="244"/>
      <c r="T390" s="244"/>
      <c r="U390" s="244"/>
      <c r="V390" s="244"/>
      <c r="W390" s="244"/>
      <c r="X390" s="244"/>
      <c r="Y390" s="244"/>
      <c r="Z390" s="244"/>
      <c r="AA390" s="244"/>
      <c r="AB390" s="244"/>
      <c r="AC390" s="244"/>
      <c r="AD390" s="244"/>
      <c r="AE390" s="244"/>
      <c r="AF390" s="244"/>
      <c r="AG390" s="244"/>
      <c r="AH390" s="244"/>
      <c r="AI390" s="244"/>
      <c r="AJ390" s="244"/>
      <c r="AK390" s="244"/>
      <c r="AL390" s="244"/>
      <c r="AM390" s="244"/>
      <c r="AN390" s="244"/>
      <c r="AO390" s="244"/>
    </row>
    <row r="391" spans="16:41">
      <c r="P391" s="244"/>
      <c r="Q391" s="244"/>
      <c r="R391" s="244"/>
      <c r="S391" s="244"/>
      <c r="T391" s="244"/>
      <c r="U391" s="244"/>
      <c r="V391" s="244"/>
      <c r="W391" s="244"/>
      <c r="X391" s="244"/>
      <c r="Y391" s="244"/>
      <c r="Z391" s="244"/>
      <c r="AA391" s="244"/>
      <c r="AB391" s="244"/>
      <c r="AC391" s="244"/>
      <c r="AD391" s="244"/>
      <c r="AE391" s="244"/>
      <c r="AF391" s="244"/>
      <c r="AG391" s="244"/>
      <c r="AH391" s="244"/>
      <c r="AI391" s="244"/>
      <c r="AJ391" s="244"/>
      <c r="AK391" s="244"/>
      <c r="AL391" s="244"/>
      <c r="AM391" s="244"/>
      <c r="AN391" s="244"/>
      <c r="AO391" s="244"/>
    </row>
    <row r="392" spans="16:41">
      <c r="P392" s="244"/>
      <c r="Q392" s="244"/>
      <c r="R392" s="244"/>
      <c r="S392" s="244"/>
      <c r="T392" s="244"/>
      <c r="U392" s="244"/>
      <c r="V392" s="244"/>
      <c r="W392" s="244"/>
      <c r="X392" s="244"/>
      <c r="Y392" s="244"/>
      <c r="Z392" s="244"/>
      <c r="AA392" s="244"/>
      <c r="AB392" s="244"/>
      <c r="AC392" s="244"/>
      <c r="AD392" s="244"/>
      <c r="AE392" s="244"/>
      <c r="AF392" s="244"/>
      <c r="AG392" s="244"/>
      <c r="AH392" s="244"/>
      <c r="AI392" s="244"/>
      <c r="AJ392" s="244"/>
      <c r="AK392" s="244"/>
      <c r="AL392" s="244"/>
      <c r="AM392" s="244"/>
      <c r="AN392" s="244"/>
      <c r="AO392" s="244"/>
    </row>
    <row r="393" spans="16:41">
      <c r="P393" s="244"/>
      <c r="Q393" s="244"/>
      <c r="R393" s="244"/>
      <c r="S393" s="244"/>
      <c r="T393" s="244"/>
      <c r="U393" s="244"/>
      <c r="V393" s="244"/>
      <c r="W393" s="244"/>
      <c r="X393" s="244"/>
      <c r="Y393" s="244"/>
      <c r="Z393" s="244"/>
      <c r="AA393" s="244"/>
      <c r="AB393" s="244"/>
      <c r="AC393" s="244"/>
      <c r="AD393" s="244"/>
      <c r="AE393" s="244"/>
      <c r="AF393" s="244"/>
      <c r="AG393" s="244"/>
      <c r="AH393" s="244"/>
      <c r="AI393" s="244"/>
      <c r="AJ393" s="244"/>
      <c r="AK393" s="244"/>
      <c r="AL393" s="244"/>
      <c r="AM393" s="244"/>
      <c r="AN393" s="244"/>
      <c r="AO393" s="244"/>
    </row>
    <row r="394" spans="16:41">
      <c r="P394" s="244"/>
      <c r="Q394" s="244"/>
      <c r="R394" s="244"/>
      <c r="S394" s="244"/>
      <c r="T394" s="244"/>
      <c r="U394" s="244"/>
      <c r="V394" s="244"/>
      <c r="W394" s="244"/>
      <c r="X394" s="244"/>
      <c r="Y394" s="244"/>
      <c r="Z394" s="244"/>
      <c r="AA394" s="244"/>
      <c r="AB394" s="244"/>
      <c r="AC394" s="244"/>
      <c r="AD394" s="244"/>
      <c r="AE394" s="244"/>
      <c r="AF394" s="244"/>
      <c r="AG394" s="244"/>
      <c r="AH394" s="244"/>
      <c r="AI394" s="244"/>
      <c r="AJ394" s="244"/>
      <c r="AK394" s="244"/>
      <c r="AL394" s="244"/>
      <c r="AM394" s="244"/>
      <c r="AN394" s="244"/>
      <c r="AO394" s="244"/>
    </row>
    <row r="395" spans="16:41">
      <c r="P395" s="244"/>
      <c r="Q395" s="244"/>
      <c r="R395" s="244"/>
      <c r="S395" s="244"/>
      <c r="T395" s="244"/>
      <c r="U395" s="244"/>
      <c r="V395" s="244"/>
      <c r="W395" s="244"/>
      <c r="X395" s="244"/>
      <c r="Y395" s="244"/>
      <c r="Z395" s="244"/>
      <c r="AA395" s="244"/>
      <c r="AB395" s="244"/>
      <c r="AC395" s="244"/>
      <c r="AD395" s="244"/>
      <c r="AE395" s="244"/>
      <c r="AF395" s="244"/>
      <c r="AG395" s="244"/>
      <c r="AH395" s="244"/>
      <c r="AI395" s="244"/>
      <c r="AJ395" s="244"/>
      <c r="AK395" s="244"/>
      <c r="AL395" s="244"/>
      <c r="AM395" s="244"/>
      <c r="AN395" s="244"/>
      <c r="AO395" s="244"/>
    </row>
    <row r="396" spans="16:41">
      <c r="P396" s="244"/>
      <c r="Q396" s="244"/>
      <c r="R396" s="244"/>
      <c r="S396" s="244"/>
      <c r="T396" s="244"/>
      <c r="U396" s="244"/>
      <c r="V396" s="244"/>
      <c r="W396" s="244"/>
      <c r="X396" s="244"/>
      <c r="Y396" s="244"/>
      <c r="Z396" s="244"/>
      <c r="AA396" s="244"/>
      <c r="AB396" s="244"/>
      <c r="AC396" s="244"/>
      <c r="AD396" s="244"/>
      <c r="AE396" s="244"/>
      <c r="AF396" s="244"/>
      <c r="AG396" s="244"/>
      <c r="AH396" s="244"/>
      <c r="AI396" s="244"/>
      <c r="AJ396" s="244"/>
      <c r="AK396" s="244"/>
      <c r="AL396" s="244"/>
      <c r="AM396" s="244"/>
      <c r="AN396" s="244"/>
      <c r="AO396" s="244"/>
    </row>
    <row r="397" spans="16:41">
      <c r="P397" s="244"/>
      <c r="Q397" s="244"/>
      <c r="R397" s="244"/>
      <c r="S397" s="244"/>
      <c r="T397" s="244"/>
      <c r="U397" s="244"/>
      <c r="V397" s="244"/>
      <c r="W397" s="244"/>
      <c r="X397" s="244"/>
      <c r="Y397" s="244"/>
      <c r="Z397" s="244"/>
      <c r="AA397" s="244"/>
      <c r="AB397" s="244"/>
      <c r="AC397" s="244"/>
      <c r="AD397" s="244"/>
      <c r="AE397" s="244"/>
      <c r="AF397" s="244"/>
      <c r="AG397" s="244"/>
      <c r="AH397" s="244"/>
      <c r="AI397" s="244"/>
      <c r="AJ397" s="244"/>
      <c r="AK397" s="244"/>
      <c r="AL397" s="244"/>
      <c r="AM397" s="244"/>
      <c r="AN397" s="244"/>
      <c r="AO397" s="244"/>
    </row>
    <row r="398" spans="16:41">
      <c r="P398" s="244"/>
      <c r="Q398" s="244"/>
      <c r="R398" s="244"/>
      <c r="S398" s="244"/>
      <c r="T398" s="244"/>
      <c r="U398" s="244"/>
      <c r="V398" s="244"/>
      <c r="W398" s="244"/>
      <c r="X398" s="244"/>
      <c r="Y398" s="244"/>
      <c r="Z398" s="244"/>
      <c r="AA398" s="244"/>
      <c r="AB398" s="244"/>
      <c r="AC398" s="244"/>
      <c r="AD398" s="244"/>
      <c r="AE398" s="244"/>
      <c r="AF398" s="244"/>
      <c r="AG398" s="244"/>
      <c r="AH398" s="244"/>
      <c r="AI398" s="244"/>
      <c r="AJ398" s="244"/>
      <c r="AK398" s="244"/>
      <c r="AL398" s="244"/>
      <c r="AM398" s="244"/>
      <c r="AN398" s="244"/>
      <c r="AO398" s="244"/>
    </row>
    <row r="399" spans="16:41">
      <c r="P399" s="244"/>
      <c r="Q399" s="244"/>
      <c r="R399" s="244"/>
      <c r="S399" s="244"/>
      <c r="T399" s="244"/>
      <c r="U399" s="244"/>
      <c r="V399" s="244"/>
      <c r="W399" s="244"/>
      <c r="X399" s="244"/>
      <c r="Y399" s="244"/>
      <c r="Z399" s="244"/>
      <c r="AA399" s="244"/>
      <c r="AB399" s="244"/>
      <c r="AC399" s="244"/>
      <c r="AD399" s="244"/>
      <c r="AE399" s="244"/>
      <c r="AF399" s="244"/>
      <c r="AG399" s="244"/>
      <c r="AH399" s="244"/>
      <c r="AI399" s="244"/>
      <c r="AJ399" s="244"/>
      <c r="AK399" s="244"/>
      <c r="AL399" s="244"/>
      <c r="AM399" s="244"/>
      <c r="AN399" s="244"/>
      <c r="AO399" s="244"/>
    </row>
    <row r="400" spans="16:41">
      <c r="P400" s="244"/>
      <c r="Q400" s="244"/>
      <c r="R400" s="244"/>
      <c r="S400" s="244"/>
      <c r="T400" s="244"/>
      <c r="U400" s="244"/>
      <c r="V400" s="244"/>
      <c r="W400" s="244"/>
      <c r="X400" s="244"/>
      <c r="Y400" s="244"/>
      <c r="Z400" s="244"/>
      <c r="AA400" s="244"/>
      <c r="AB400" s="244"/>
      <c r="AC400" s="244"/>
      <c r="AD400" s="244"/>
      <c r="AE400" s="244"/>
      <c r="AF400" s="244"/>
      <c r="AG400" s="244"/>
      <c r="AH400" s="244"/>
      <c r="AI400" s="244"/>
      <c r="AJ400" s="244"/>
      <c r="AK400" s="244"/>
      <c r="AL400" s="244"/>
      <c r="AM400" s="244"/>
      <c r="AN400" s="244"/>
      <c r="AO400" s="244"/>
    </row>
    <row r="401" spans="16:41">
      <c r="P401" s="244"/>
      <c r="Q401" s="244"/>
      <c r="R401" s="244"/>
      <c r="S401" s="244"/>
      <c r="T401" s="244"/>
      <c r="U401" s="244"/>
      <c r="V401" s="244"/>
      <c r="W401" s="244"/>
      <c r="X401" s="244"/>
      <c r="Y401" s="244"/>
      <c r="Z401" s="244"/>
      <c r="AA401" s="244"/>
      <c r="AB401" s="244"/>
      <c r="AC401" s="244"/>
      <c r="AD401" s="244"/>
      <c r="AE401" s="244"/>
      <c r="AF401" s="244"/>
      <c r="AG401" s="244"/>
      <c r="AH401" s="244"/>
      <c r="AI401" s="244"/>
      <c r="AJ401" s="244"/>
      <c r="AK401" s="244"/>
      <c r="AL401" s="244"/>
      <c r="AM401" s="244"/>
      <c r="AN401" s="244"/>
      <c r="AO401" s="244"/>
    </row>
    <row r="402" spans="16:41">
      <c r="P402" s="244"/>
      <c r="Q402" s="244"/>
      <c r="R402" s="244"/>
      <c r="S402" s="244"/>
      <c r="T402" s="244"/>
      <c r="U402" s="244"/>
      <c r="V402" s="244"/>
      <c r="W402" s="244"/>
      <c r="X402" s="244"/>
      <c r="Y402" s="244"/>
      <c r="Z402" s="244"/>
      <c r="AA402" s="244"/>
      <c r="AB402" s="244"/>
      <c r="AC402" s="244"/>
      <c r="AD402" s="244"/>
      <c r="AE402" s="244"/>
      <c r="AF402" s="244"/>
      <c r="AG402" s="244"/>
      <c r="AH402" s="244"/>
      <c r="AI402" s="244"/>
      <c r="AJ402" s="244"/>
      <c r="AK402" s="244"/>
      <c r="AL402" s="244"/>
      <c r="AM402" s="244"/>
      <c r="AN402" s="244"/>
      <c r="AO402" s="244"/>
    </row>
    <row r="403" spans="16:41">
      <c r="P403" s="244"/>
      <c r="Q403" s="244"/>
      <c r="R403" s="244"/>
      <c r="S403" s="244"/>
      <c r="T403" s="244"/>
      <c r="U403" s="244"/>
      <c r="V403" s="244"/>
      <c r="W403" s="244"/>
      <c r="X403" s="244"/>
      <c r="Y403" s="244"/>
      <c r="Z403" s="244"/>
      <c r="AA403" s="244"/>
      <c r="AB403" s="244"/>
      <c r="AC403" s="244"/>
      <c r="AD403" s="244"/>
      <c r="AE403" s="244"/>
      <c r="AF403" s="244"/>
      <c r="AG403" s="244"/>
      <c r="AH403" s="244"/>
      <c r="AI403" s="244"/>
      <c r="AJ403" s="244"/>
      <c r="AK403" s="244"/>
      <c r="AL403" s="244"/>
      <c r="AM403" s="244"/>
      <c r="AN403" s="244"/>
      <c r="AO403" s="244"/>
    </row>
    <row r="404" spans="16:41">
      <c r="P404" s="244"/>
      <c r="Q404" s="244"/>
      <c r="R404" s="244"/>
      <c r="S404" s="244"/>
      <c r="T404" s="244"/>
      <c r="U404" s="244"/>
      <c r="V404" s="244"/>
      <c r="W404" s="244"/>
      <c r="X404" s="244"/>
      <c r="Y404" s="244"/>
      <c r="Z404" s="244"/>
      <c r="AA404" s="244"/>
      <c r="AB404" s="244"/>
      <c r="AC404" s="244"/>
      <c r="AD404" s="244"/>
      <c r="AE404" s="244"/>
      <c r="AF404" s="244"/>
      <c r="AG404" s="244"/>
      <c r="AH404" s="244"/>
      <c r="AI404" s="244"/>
      <c r="AJ404" s="244"/>
      <c r="AK404" s="244"/>
      <c r="AL404" s="244"/>
      <c r="AM404" s="244"/>
      <c r="AN404" s="244"/>
      <c r="AO404" s="244"/>
    </row>
    <row r="405" spans="16:41">
      <c r="P405" s="244"/>
      <c r="Q405" s="244"/>
      <c r="R405" s="244"/>
      <c r="S405" s="244"/>
      <c r="T405" s="244"/>
      <c r="U405" s="244"/>
      <c r="V405" s="244"/>
      <c r="W405" s="244"/>
      <c r="X405" s="244"/>
      <c r="Y405" s="244"/>
      <c r="Z405" s="244"/>
      <c r="AA405" s="244"/>
      <c r="AB405" s="244"/>
      <c r="AC405" s="244"/>
      <c r="AD405" s="244"/>
      <c r="AE405" s="244"/>
      <c r="AF405" s="244"/>
      <c r="AG405" s="244"/>
      <c r="AH405" s="244"/>
      <c r="AI405" s="244"/>
      <c r="AJ405" s="244"/>
      <c r="AK405" s="244"/>
      <c r="AL405" s="244"/>
      <c r="AM405" s="244"/>
      <c r="AN405" s="244"/>
      <c r="AO405" s="244"/>
    </row>
    <row r="406" spans="16:41">
      <c r="P406" s="244"/>
      <c r="Q406" s="244"/>
      <c r="R406" s="244"/>
      <c r="S406" s="244"/>
      <c r="T406" s="244"/>
      <c r="U406" s="244"/>
      <c r="V406" s="244"/>
      <c r="W406" s="244"/>
      <c r="X406" s="244"/>
      <c r="Y406" s="244"/>
      <c r="Z406" s="244"/>
      <c r="AA406" s="244"/>
      <c r="AB406" s="244"/>
      <c r="AC406" s="244"/>
      <c r="AD406" s="244"/>
      <c r="AE406" s="244"/>
      <c r="AF406" s="244"/>
      <c r="AG406" s="244"/>
      <c r="AH406" s="244"/>
      <c r="AI406" s="244"/>
      <c r="AJ406" s="244"/>
      <c r="AK406" s="244"/>
      <c r="AL406" s="244"/>
      <c r="AM406" s="244"/>
      <c r="AN406" s="244"/>
      <c r="AO406" s="244"/>
    </row>
    <row r="407" spans="16:41">
      <c r="P407" s="244"/>
      <c r="Q407" s="244"/>
      <c r="R407" s="244"/>
      <c r="S407" s="244"/>
      <c r="T407" s="244"/>
      <c r="U407" s="244"/>
      <c r="V407" s="244"/>
      <c r="W407" s="244"/>
      <c r="X407" s="244"/>
      <c r="Y407" s="244"/>
      <c r="Z407" s="244"/>
      <c r="AA407" s="244"/>
      <c r="AB407" s="244"/>
      <c r="AC407" s="244"/>
      <c r="AD407" s="244"/>
      <c r="AE407" s="244"/>
      <c r="AF407" s="244"/>
      <c r="AG407" s="244"/>
      <c r="AH407" s="244"/>
      <c r="AI407" s="244"/>
      <c r="AJ407" s="244"/>
      <c r="AK407" s="244"/>
      <c r="AL407" s="244"/>
      <c r="AM407" s="244"/>
      <c r="AN407" s="244"/>
      <c r="AO407" s="244"/>
    </row>
    <row r="408" spans="16:41">
      <c r="P408" s="244"/>
      <c r="Q408" s="244"/>
      <c r="R408" s="244"/>
      <c r="S408" s="244"/>
      <c r="T408" s="244"/>
      <c r="U408" s="244"/>
      <c r="V408" s="244"/>
      <c r="W408" s="244"/>
      <c r="X408" s="244"/>
      <c r="Y408" s="244"/>
      <c r="Z408" s="244"/>
      <c r="AA408" s="244"/>
      <c r="AB408" s="244"/>
      <c r="AC408" s="244"/>
      <c r="AD408" s="244"/>
      <c r="AE408" s="244"/>
      <c r="AF408" s="244"/>
      <c r="AG408" s="244"/>
      <c r="AH408" s="244"/>
      <c r="AI408" s="244"/>
      <c r="AJ408" s="244"/>
      <c r="AK408" s="244"/>
      <c r="AL408" s="244"/>
      <c r="AM408" s="244"/>
      <c r="AN408" s="244"/>
      <c r="AO408" s="244"/>
    </row>
    <row r="409" spans="16:41">
      <c r="P409" s="244"/>
      <c r="Q409" s="244"/>
      <c r="R409" s="244"/>
      <c r="S409" s="244"/>
      <c r="T409" s="244"/>
      <c r="U409" s="244"/>
      <c r="V409" s="244"/>
      <c r="W409" s="244"/>
      <c r="X409" s="244"/>
      <c r="Y409" s="244"/>
      <c r="Z409" s="244"/>
      <c r="AA409" s="244"/>
      <c r="AB409" s="244"/>
      <c r="AC409" s="244"/>
      <c r="AD409" s="244"/>
      <c r="AE409" s="244"/>
      <c r="AF409" s="244"/>
      <c r="AG409" s="244"/>
      <c r="AH409" s="244"/>
      <c r="AI409" s="244"/>
      <c r="AJ409" s="244"/>
      <c r="AK409" s="244"/>
      <c r="AL409" s="244"/>
      <c r="AM409" s="244"/>
      <c r="AN409" s="244"/>
      <c r="AO409" s="244"/>
    </row>
    <row r="410" spans="16:41">
      <c r="P410" s="244"/>
      <c r="Q410" s="244"/>
      <c r="R410" s="244"/>
      <c r="S410" s="244"/>
      <c r="T410" s="244"/>
      <c r="U410" s="244"/>
      <c r="V410" s="244"/>
      <c r="W410" s="244"/>
      <c r="X410" s="244"/>
      <c r="Y410" s="244"/>
      <c r="Z410" s="244"/>
      <c r="AA410" s="244"/>
      <c r="AB410" s="244"/>
      <c r="AC410" s="244"/>
      <c r="AD410" s="244"/>
      <c r="AE410" s="244"/>
      <c r="AF410" s="244"/>
      <c r="AG410" s="244"/>
      <c r="AH410" s="244"/>
      <c r="AI410" s="244"/>
      <c r="AJ410" s="244"/>
      <c r="AK410" s="244"/>
      <c r="AL410" s="244"/>
      <c r="AM410" s="244"/>
      <c r="AN410" s="244"/>
      <c r="AO410" s="244"/>
    </row>
    <row r="411" spans="16:41">
      <c r="P411" s="244"/>
      <c r="Q411" s="244"/>
      <c r="R411" s="244"/>
      <c r="S411" s="244"/>
      <c r="T411" s="244"/>
      <c r="U411" s="244"/>
      <c r="V411" s="244"/>
      <c r="W411" s="244"/>
      <c r="X411" s="244"/>
      <c r="Y411" s="244"/>
      <c r="Z411" s="244"/>
      <c r="AA411" s="244"/>
      <c r="AB411" s="244"/>
      <c r="AC411" s="244"/>
      <c r="AD411" s="244"/>
      <c r="AE411" s="244"/>
      <c r="AF411" s="244"/>
      <c r="AG411" s="244"/>
      <c r="AH411" s="244"/>
      <c r="AI411" s="244"/>
      <c r="AJ411" s="244"/>
      <c r="AK411" s="244"/>
      <c r="AL411" s="244"/>
      <c r="AM411" s="244"/>
      <c r="AN411" s="244"/>
      <c r="AO411" s="244"/>
    </row>
    <row r="412" spans="16:41">
      <c r="P412" s="244"/>
      <c r="Q412" s="244"/>
      <c r="R412" s="244"/>
      <c r="S412" s="244"/>
      <c r="T412" s="244"/>
      <c r="U412" s="244"/>
      <c r="V412" s="244"/>
      <c r="W412" s="244"/>
      <c r="X412" s="244"/>
      <c r="Y412" s="244"/>
      <c r="Z412" s="244"/>
      <c r="AA412" s="244"/>
      <c r="AB412" s="244"/>
      <c r="AC412" s="244"/>
      <c r="AD412" s="244"/>
      <c r="AE412" s="244"/>
      <c r="AF412" s="244"/>
      <c r="AG412" s="244"/>
      <c r="AH412" s="244"/>
      <c r="AI412" s="244"/>
      <c r="AJ412" s="244"/>
      <c r="AK412" s="244"/>
      <c r="AL412" s="244"/>
      <c r="AM412" s="244"/>
      <c r="AN412" s="244"/>
      <c r="AO412" s="244"/>
    </row>
    <row r="413" spans="16:41">
      <c r="P413" s="244"/>
      <c r="Q413" s="244"/>
      <c r="R413" s="244"/>
      <c r="S413" s="244"/>
      <c r="T413" s="244"/>
      <c r="U413" s="244"/>
      <c r="V413" s="244"/>
      <c r="W413" s="244"/>
      <c r="X413" s="244"/>
      <c r="Y413" s="244"/>
      <c r="Z413" s="244"/>
      <c r="AA413" s="244"/>
      <c r="AB413" s="244"/>
      <c r="AC413" s="244"/>
      <c r="AD413" s="244"/>
      <c r="AE413" s="244"/>
      <c r="AF413" s="244"/>
      <c r="AG413" s="244"/>
      <c r="AH413" s="244"/>
      <c r="AI413" s="244"/>
      <c r="AJ413" s="244"/>
      <c r="AK413" s="244"/>
      <c r="AL413" s="244"/>
      <c r="AM413" s="244"/>
      <c r="AN413" s="244"/>
      <c r="AO413" s="244"/>
    </row>
    <row r="414" spans="16:41">
      <c r="P414" s="244"/>
      <c r="Q414" s="244"/>
      <c r="R414" s="244"/>
      <c r="S414" s="244"/>
      <c r="T414" s="244"/>
      <c r="U414" s="244"/>
      <c r="V414" s="244"/>
      <c r="W414" s="244"/>
      <c r="X414" s="244"/>
      <c r="Y414" s="244"/>
      <c r="Z414" s="244"/>
      <c r="AA414" s="244"/>
      <c r="AB414" s="244"/>
      <c r="AC414" s="244"/>
      <c r="AD414" s="244"/>
      <c r="AE414" s="244"/>
      <c r="AF414" s="244"/>
      <c r="AG414" s="244"/>
      <c r="AH414" s="244"/>
      <c r="AI414" s="244"/>
      <c r="AJ414" s="244"/>
      <c r="AK414" s="244"/>
      <c r="AL414" s="244"/>
      <c r="AM414" s="244"/>
      <c r="AN414" s="244"/>
      <c r="AO414" s="244"/>
    </row>
    <row r="415" spans="16:41">
      <c r="P415" s="244"/>
      <c r="Q415" s="244"/>
      <c r="R415" s="244"/>
      <c r="S415" s="244"/>
      <c r="T415" s="244"/>
      <c r="U415" s="244"/>
      <c r="V415" s="244"/>
      <c r="W415" s="244"/>
      <c r="X415" s="244"/>
      <c r="Y415" s="244"/>
      <c r="Z415" s="244"/>
      <c r="AA415" s="244"/>
      <c r="AB415" s="244"/>
      <c r="AC415" s="244"/>
      <c r="AD415" s="244"/>
      <c r="AE415" s="244"/>
      <c r="AF415" s="244"/>
      <c r="AG415" s="244"/>
      <c r="AH415" s="244"/>
      <c r="AI415" s="244"/>
      <c r="AJ415" s="244"/>
      <c r="AK415" s="244"/>
      <c r="AL415" s="244"/>
      <c r="AM415" s="244"/>
      <c r="AN415" s="244"/>
      <c r="AO415" s="244"/>
    </row>
    <row r="416" spans="16:41">
      <c r="P416" s="244"/>
      <c r="Q416" s="244"/>
      <c r="R416" s="244"/>
      <c r="S416" s="244"/>
      <c r="T416" s="244"/>
      <c r="U416" s="244"/>
      <c r="V416" s="244"/>
      <c r="W416" s="244"/>
      <c r="X416" s="244"/>
      <c r="Y416" s="244"/>
      <c r="Z416" s="244"/>
      <c r="AA416" s="244"/>
      <c r="AB416" s="244"/>
      <c r="AC416" s="244"/>
      <c r="AD416" s="244"/>
      <c r="AE416" s="244"/>
      <c r="AF416" s="244"/>
      <c r="AG416" s="244"/>
      <c r="AH416" s="244"/>
      <c r="AI416" s="244"/>
      <c r="AJ416" s="244"/>
      <c r="AK416" s="244"/>
      <c r="AL416" s="244"/>
      <c r="AM416" s="244"/>
      <c r="AN416" s="244"/>
      <c r="AO416" s="244"/>
    </row>
    <row r="417" spans="16:41">
      <c r="P417" s="244"/>
      <c r="Q417" s="244"/>
      <c r="R417" s="244"/>
      <c r="S417" s="244"/>
      <c r="T417" s="244"/>
      <c r="U417" s="244"/>
      <c r="V417" s="244"/>
      <c r="W417" s="244"/>
      <c r="X417" s="244"/>
      <c r="Y417" s="244"/>
      <c r="Z417" s="244"/>
      <c r="AA417" s="244"/>
      <c r="AB417" s="244"/>
      <c r="AC417" s="244"/>
      <c r="AD417" s="244"/>
      <c r="AE417" s="244"/>
      <c r="AF417" s="244"/>
      <c r="AG417" s="244"/>
      <c r="AH417" s="244"/>
      <c r="AI417" s="244"/>
      <c r="AJ417" s="244"/>
      <c r="AK417" s="244"/>
      <c r="AL417" s="244"/>
      <c r="AM417" s="244"/>
      <c r="AN417" s="244"/>
      <c r="AO417" s="244"/>
    </row>
    <row r="418" spans="16:41">
      <c r="P418" s="244"/>
      <c r="Q418" s="244"/>
      <c r="R418" s="244"/>
      <c r="S418" s="244"/>
      <c r="T418" s="244"/>
      <c r="U418" s="244"/>
      <c r="V418" s="244"/>
      <c r="W418" s="244"/>
      <c r="X418" s="244"/>
      <c r="Y418" s="244"/>
      <c r="Z418" s="244"/>
      <c r="AA418" s="244"/>
      <c r="AB418" s="244"/>
      <c r="AC418" s="244"/>
      <c r="AD418" s="244"/>
      <c r="AE418" s="244"/>
      <c r="AF418" s="244"/>
      <c r="AG418" s="244"/>
      <c r="AH418" s="244"/>
      <c r="AI418" s="244"/>
      <c r="AJ418" s="244"/>
      <c r="AK418" s="244"/>
      <c r="AL418" s="244"/>
      <c r="AM418" s="244"/>
      <c r="AN418" s="244"/>
      <c r="AO418" s="244"/>
    </row>
    <row r="419" spans="16:41">
      <c r="P419" s="244"/>
      <c r="Q419" s="244"/>
      <c r="R419" s="244"/>
      <c r="S419" s="244"/>
      <c r="T419" s="244"/>
      <c r="U419" s="244"/>
      <c r="V419" s="244"/>
      <c r="W419" s="244"/>
      <c r="X419" s="244"/>
      <c r="Y419" s="244"/>
      <c r="Z419" s="244"/>
      <c r="AA419" s="244"/>
      <c r="AB419" s="244"/>
      <c r="AC419" s="244"/>
      <c r="AD419" s="244"/>
      <c r="AE419" s="244"/>
      <c r="AF419" s="244"/>
      <c r="AG419" s="244"/>
      <c r="AH419" s="244"/>
      <c r="AI419" s="244"/>
      <c r="AJ419" s="244"/>
      <c r="AK419" s="244"/>
      <c r="AL419" s="244"/>
      <c r="AM419" s="244"/>
      <c r="AN419" s="244"/>
      <c r="AO419" s="244"/>
    </row>
    <row r="420" spans="16:41">
      <c r="P420" s="244"/>
      <c r="Q420" s="244"/>
      <c r="R420" s="244"/>
      <c r="S420" s="244"/>
      <c r="T420" s="244"/>
      <c r="U420" s="244"/>
      <c r="V420" s="244"/>
      <c r="W420" s="244"/>
      <c r="X420" s="244"/>
      <c r="Y420" s="244"/>
      <c r="Z420" s="244"/>
      <c r="AA420" s="244"/>
      <c r="AB420" s="244"/>
      <c r="AC420" s="244"/>
      <c r="AD420" s="244"/>
      <c r="AE420" s="244"/>
      <c r="AF420" s="244"/>
      <c r="AG420" s="244"/>
      <c r="AH420" s="244"/>
      <c r="AI420" s="244"/>
      <c r="AJ420" s="244"/>
      <c r="AK420" s="244"/>
      <c r="AL420" s="244"/>
      <c r="AM420" s="244"/>
      <c r="AN420" s="244"/>
      <c r="AO420" s="244"/>
    </row>
    <row r="421" spans="16:41">
      <c r="P421" s="244"/>
      <c r="Q421" s="244"/>
      <c r="R421" s="244"/>
      <c r="S421" s="244"/>
      <c r="T421" s="244"/>
      <c r="U421" s="244"/>
      <c r="V421" s="244"/>
      <c r="W421" s="244"/>
      <c r="X421" s="244"/>
      <c r="Y421" s="244"/>
      <c r="Z421" s="244"/>
      <c r="AA421" s="244"/>
      <c r="AB421" s="244"/>
      <c r="AC421" s="244"/>
      <c r="AD421" s="244"/>
      <c r="AE421" s="244"/>
      <c r="AF421" s="244"/>
      <c r="AG421" s="244"/>
      <c r="AH421" s="244"/>
      <c r="AI421" s="244"/>
      <c r="AJ421" s="244"/>
      <c r="AK421" s="244"/>
      <c r="AL421" s="244"/>
      <c r="AM421" s="244"/>
      <c r="AN421" s="244"/>
      <c r="AO421" s="244"/>
    </row>
    <row r="422" spans="16:41">
      <c r="P422" s="244"/>
      <c r="Q422" s="244"/>
      <c r="R422" s="244"/>
      <c r="S422" s="244"/>
      <c r="T422" s="244"/>
      <c r="U422" s="244"/>
      <c r="V422" s="244"/>
      <c r="W422" s="244"/>
      <c r="X422" s="244"/>
      <c r="Y422" s="244"/>
      <c r="Z422" s="244"/>
      <c r="AA422" s="244"/>
      <c r="AB422" s="244"/>
      <c r="AC422" s="244"/>
      <c r="AD422" s="244"/>
      <c r="AE422" s="244"/>
      <c r="AF422" s="244"/>
      <c r="AG422" s="244"/>
      <c r="AH422" s="244"/>
      <c r="AI422" s="244"/>
      <c r="AJ422" s="244"/>
      <c r="AK422" s="244"/>
      <c r="AL422" s="244"/>
      <c r="AM422" s="244"/>
      <c r="AN422" s="244"/>
      <c r="AO422" s="244"/>
    </row>
    <row r="423" spans="16:41">
      <c r="P423" s="244"/>
      <c r="Q423" s="244"/>
      <c r="R423" s="244"/>
      <c r="S423" s="244"/>
      <c r="T423" s="244"/>
      <c r="U423" s="244"/>
      <c r="V423" s="244"/>
      <c r="W423" s="244"/>
      <c r="X423" s="244"/>
      <c r="Y423" s="244"/>
      <c r="Z423" s="244"/>
      <c r="AA423" s="244"/>
      <c r="AB423" s="244"/>
      <c r="AC423" s="244"/>
      <c r="AD423" s="244"/>
      <c r="AE423" s="244"/>
      <c r="AF423" s="244"/>
      <c r="AG423" s="244"/>
      <c r="AH423" s="244"/>
      <c r="AI423" s="244"/>
      <c r="AJ423" s="244"/>
      <c r="AK423" s="244"/>
      <c r="AL423" s="244"/>
      <c r="AM423" s="244"/>
      <c r="AN423" s="244"/>
      <c r="AO423" s="244"/>
    </row>
    <row r="424" spans="16:41">
      <c r="P424" s="244"/>
      <c r="Q424" s="244"/>
      <c r="R424" s="244"/>
      <c r="S424" s="244"/>
      <c r="T424" s="244"/>
      <c r="U424" s="244"/>
      <c r="V424" s="244"/>
      <c r="W424" s="244"/>
      <c r="X424" s="244"/>
      <c r="Y424" s="244"/>
      <c r="Z424" s="244"/>
      <c r="AA424" s="244"/>
      <c r="AB424" s="244"/>
      <c r="AC424" s="244"/>
      <c r="AD424" s="244"/>
      <c r="AE424" s="244"/>
      <c r="AF424" s="244"/>
      <c r="AG424" s="244"/>
      <c r="AH424" s="244"/>
      <c r="AI424" s="244"/>
      <c r="AJ424" s="244"/>
      <c r="AK424" s="244"/>
      <c r="AL424" s="244"/>
      <c r="AM424" s="244"/>
      <c r="AN424" s="244"/>
      <c r="AO424" s="244"/>
    </row>
    <row r="425" spans="16:41">
      <c r="P425" s="244"/>
      <c r="Q425" s="244"/>
      <c r="R425" s="244"/>
      <c r="S425" s="244"/>
      <c r="T425" s="244"/>
      <c r="U425" s="244"/>
      <c r="V425" s="244"/>
      <c r="W425" s="244"/>
      <c r="X425" s="244"/>
      <c r="Y425" s="244"/>
      <c r="Z425" s="244"/>
      <c r="AA425" s="244"/>
      <c r="AB425" s="244"/>
      <c r="AC425" s="244"/>
      <c r="AD425" s="244"/>
      <c r="AE425" s="244"/>
      <c r="AF425" s="244"/>
      <c r="AG425" s="244"/>
      <c r="AH425" s="244"/>
      <c r="AI425" s="244"/>
      <c r="AJ425" s="244"/>
      <c r="AK425" s="244"/>
      <c r="AL425" s="244"/>
      <c r="AM425" s="244"/>
      <c r="AN425" s="244"/>
      <c r="AO425" s="244"/>
    </row>
    <row r="426" spans="16:41">
      <c r="P426" s="244"/>
      <c r="Q426" s="244"/>
      <c r="R426" s="244"/>
      <c r="S426" s="244"/>
      <c r="T426" s="244"/>
      <c r="U426" s="244"/>
      <c r="V426" s="244"/>
      <c r="W426" s="244"/>
      <c r="X426" s="244"/>
      <c r="Y426" s="244"/>
      <c r="Z426" s="244"/>
      <c r="AA426" s="244"/>
      <c r="AB426" s="244"/>
      <c r="AC426" s="244"/>
      <c r="AD426" s="244"/>
      <c r="AE426" s="244"/>
      <c r="AF426" s="244"/>
      <c r="AG426" s="244"/>
      <c r="AH426" s="244"/>
      <c r="AI426" s="244"/>
      <c r="AJ426" s="244"/>
      <c r="AK426" s="244"/>
      <c r="AL426" s="244"/>
      <c r="AM426" s="244"/>
      <c r="AN426" s="244"/>
      <c r="AO426" s="244"/>
    </row>
    <row r="427" spans="16:41">
      <c r="P427" s="244"/>
      <c r="Q427" s="244"/>
      <c r="R427" s="244"/>
      <c r="S427" s="244"/>
      <c r="T427" s="244"/>
      <c r="U427" s="244"/>
      <c r="V427" s="244"/>
      <c r="W427" s="244"/>
      <c r="X427" s="244"/>
      <c r="Y427" s="244"/>
      <c r="Z427" s="244"/>
      <c r="AA427" s="244"/>
      <c r="AB427" s="244"/>
      <c r="AC427" s="244"/>
      <c r="AD427" s="244"/>
      <c r="AE427" s="244"/>
      <c r="AF427" s="244"/>
      <c r="AG427" s="244"/>
      <c r="AH427" s="244"/>
      <c r="AI427" s="244"/>
      <c r="AJ427" s="244"/>
      <c r="AK427" s="244"/>
      <c r="AL427" s="244"/>
      <c r="AM427" s="244"/>
      <c r="AN427" s="244"/>
      <c r="AO427" s="244"/>
    </row>
    <row r="428" spans="16:41">
      <c r="P428" s="244"/>
      <c r="Q428" s="244"/>
      <c r="R428" s="244"/>
      <c r="S428" s="244"/>
      <c r="T428" s="244"/>
      <c r="U428" s="244"/>
      <c r="V428" s="244"/>
      <c r="W428" s="244"/>
      <c r="X428" s="244"/>
      <c r="Y428" s="244"/>
      <c r="Z428" s="244"/>
      <c r="AA428" s="244"/>
      <c r="AB428" s="244"/>
      <c r="AC428" s="244"/>
      <c r="AD428" s="244"/>
      <c r="AE428" s="244"/>
      <c r="AF428" s="244"/>
      <c r="AG428" s="244"/>
      <c r="AH428" s="244"/>
      <c r="AI428" s="244"/>
      <c r="AJ428" s="244"/>
      <c r="AK428" s="244"/>
      <c r="AL428" s="244"/>
      <c r="AM428" s="244"/>
      <c r="AN428" s="244"/>
      <c r="AO428" s="244"/>
    </row>
    <row r="429" spans="16:41">
      <c r="P429" s="244"/>
      <c r="Q429" s="244"/>
      <c r="R429" s="244"/>
      <c r="S429" s="244"/>
      <c r="T429" s="244"/>
      <c r="U429" s="244"/>
      <c r="V429" s="244"/>
      <c r="W429" s="244"/>
      <c r="X429" s="244"/>
      <c r="Y429" s="244"/>
      <c r="Z429" s="244"/>
      <c r="AA429" s="244"/>
      <c r="AB429" s="244"/>
      <c r="AC429" s="244"/>
      <c r="AD429" s="244"/>
      <c r="AE429" s="244"/>
      <c r="AF429" s="244"/>
      <c r="AG429" s="244"/>
      <c r="AH429" s="244"/>
      <c r="AI429" s="244"/>
      <c r="AJ429" s="244"/>
      <c r="AK429" s="244"/>
      <c r="AL429" s="244"/>
      <c r="AM429" s="244"/>
      <c r="AN429" s="244"/>
      <c r="AO429" s="244"/>
    </row>
    <row r="430" spans="16:41">
      <c r="P430" s="244"/>
      <c r="Q430" s="244"/>
      <c r="R430" s="244"/>
      <c r="S430" s="244"/>
      <c r="T430" s="244"/>
      <c r="U430" s="244"/>
      <c r="V430" s="244"/>
      <c r="W430" s="244"/>
      <c r="X430" s="244"/>
      <c r="Y430" s="244"/>
      <c r="Z430" s="244"/>
      <c r="AA430" s="244"/>
      <c r="AB430" s="244"/>
      <c r="AC430" s="244"/>
      <c r="AD430" s="244"/>
      <c r="AE430" s="244"/>
      <c r="AF430" s="244"/>
      <c r="AG430" s="244"/>
      <c r="AH430" s="244"/>
      <c r="AI430" s="244"/>
      <c r="AJ430" s="244"/>
      <c r="AK430" s="244"/>
      <c r="AL430" s="244"/>
      <c r="AM430" s="244"/>
      <c r="AN430" s="244"/>
      <c r="AO430" s="244"/>
    </row>
    <row r="431" spans="16:41">
      <c r="P431" s="244"/>
      <c r="Q431" s="244"/>
      <c r="R431" s="244"/>
      <c r="S431" s="244"/>
      <c r="T431" s="244"/>
      <c r="U431" s="244"/>
      <c r="V431" s="244"/>
      <c r="W431" s="244"/>
      <c r="X431" s="244"/>
      <c r="Y431" s="244"/>
      <c r="Z431" s="244"/>
      <c r="AA431" s="244"/>
      <c r="AB431" s="244"/>
      <c r="AC431" s="244"/>
      <c r="AD431" s="244"/>
      <c r="AE431" s="244"/>
      <c r="AF431" s="244"/>
      <c r="AG431" s="244"/>
      <c r="AH431" s="244"/>
      <c r="AI431" s="244"/>
      <c r="AJ431" s="244"/>
      <c r="AK431" s="244"/>
      <c r="AL431" s="244"/>
      <c r="AM431" s="244"/>
      <c r="AN431" s="244"/>
      <c r="AO431" s="244"/>
    </row>
    <row r="432" spans="16:41">
      <c r="P432" s="244"/>
      <c r="Q432" s="244"/>
      <c r="R432" s="244"/>
      <c r="S432" s="244"/>
      <c r="T432" s="244"/>
      <c r="U432" s="244"/>
      <c r="V432" s="244"/>
      <c r="W432" s="244"/>
      <c r="X432" s="244"/>
      <c r="Y432" s="244"/>
      <c r="Z432" s="244"/>
      <c r="AA432" s="244"/>
      <c r="AB432" s="244"/>
      <c r="AC432" s="244"/>
      <c r="AD432" s="244"/>
      <c r="AE432" s="244"/>
      <c r="AF432" s="244"/>
      <c r="AG432" s="244"/>
      <c r="AH432" s="244"/>
      <c r="AI432" s="244"/>
      <c r="AJ432" s="244"/>
      <c r="AK432" s="244"/>
      <c r="AL432" s="244"/>
      <c r="AM432" s="244"/>
      <c r="AN432" s="244"/>
      <c r="AO432" s="244"/>
    </row>
    <row r="433" spans="16:41">
      <c r="P433" s="244"/>
      <c r="Q433" s="244"/>
      <c r="R433" s="244"/>
      <c r="S433" s="244"/>
      <c r="T433" s="244"/>
      <c r="U433" s="244"/>
      <c r="V433" s="244"/>
      <c r="W433" s="244"/>
      <c r="X433" s="244"/>
      <c r="Y433" s="244"/>
      <c r="Z433" s="244"/>
      <c r="AA433" s="244"/>
      <c r="AB433" s="244"/>
      <c r="AC433" s="244"/>
      <c r="AD433" s="244"/>
      <c r="AE433" s="244"/>
      <c r="AF433" s="244"/>
      <c r="AG433" s="244"/>
      <c r="AH433" s="244"/>
      <c r="AI433" s="244"/>
      <c r="AJ433" s="244"/>
      <c r="AK433" s="244"/>
      <c r="AL433" s="244"/>
      <c r="AM433" s="244"/>
      <c r="AN433" s="244"/>
      <c r="AO433" s="244"/>
    </row>
    <row r="434" spans="16:41">
      <c r="P434" s="244"/>
      <c r="Q434" s="244"/>
      <c r="R434" s="244"/>
      <c r="S434" s="244"/>
      <c r="T434" s="244"/>
      <c r="U434" s="244"/>
      <c r="V434" s="244"/>
      <c r="W434" s="244"/>
      <c r="X434" s="244"/>
      <c r="Y434" s="244"/>
      <c r="Z434" s="244"/>
      <c r="AA434" s="244"/>
      <c r="AB434" s="244"/>
      <c r="AC434" s="244"/>
      <c r="AD434" s="244"/>
      <c r="AE434" s="244"/>
      <c r="AF434" s="244"/>
      <c r="AG434" s="244"/>
      <c r="AH434" s="244"/>
      <c r="AI434" s="244"/>
      <c r="AJ434" s="244"/>
      <c r="AK434" s="244"/>
      <c r="AL434" s="244"/>
      <c r="AM434" s="244"/>
      <c r="AN434" s="244"/>
      <c r="AO434" s="244"/>
    </row>
    <row r="435" spans="16:41">
      <c r="P435" s="244"/>
      <c r="Q435" s="244"/>
      <c r="R435" s="244"/>
      <c r="S435" s="244"/>
      <c r="T435" s="244"/>
      <c r="U435" s="244"/>
      <c r="V435" s="244"/>
      <c r="W435" s="244"/>
      <c r="X435" s="244"/>
      <c r="Y435" s="244"/>
      <c r="Z435" s="244"/>
      <c r="AA435" s="244"/>
      <c r="AB435" s="244"/>
      <c r="AC435" s="244"/>
      <c r="AD435" s="244"/>
      <c r="AE435" s="244"/>
      <c r="AF435" s="244"/>
      <c r="AG435" s="244"/>
      <c r="AH435" s="244"/>
      <c r="AI435" s="244"/>
      <c r="AJ435" s="244"/>
      <c r="AK435" s="244"/>
      <c r="AL435" s="244"/>
      <c r="AM435" s="244"/>
      <c r="AN435" s="244"/>
      <c r="AO435" s="244"/>
    </row>
    <row r="436" spans="16:41">
      <c r="P436" s="244"/>
      <c r="Q436" s="244"/>
      <c r="R436" s="244"/>
      <c r="S436" s="244"/>
      <c r="T436" s="244"/>
      <c r="U436" s="244"/>
      <c r="V436" s="244"/>
      <c r="W436" s="244"/>
      <c r="X436" s="244"/>
      <c r="Y436" s="244"/>
      <c r="Z436" s="244"/>
      <c r="AA436" s="244"/>
      <c r="AB436" s="244"/>
      <c r="AC436" s="244"/>
      <c r="AD436" s="244"/>
      <c r="AE436" s="244"/>
      <c r="AF436" s="244"/>
      <c r="AG436" s="244"/>
      <c r="AH436" s="244"/>
      <c r="AI436" s="244"/>
      <c r="AJ436" s="244"/>
      <c r="AK436" s="244"/>
      <c r="AL436" s="244"/>
      <c r="AM436" s="244"/>
      <c r="AN436" s="244"/>
      <c r="AO436" s="244"/>
    </row>
    <row r="437" spans="16:41">
      <c r="P437" s="244"/>
      <c r="Q437" s="244"/>
      <c r="R437" s="244"/>
      <c r="S437" s="244"/>
      <c r="T437" s="244"/>
      <c r="U437" s="244"/>
      <c r="V437" s="244"/>
      <c r="W437" s="244"/>
      <c r="X437" s="244"/>
      <c r="Y437" s="244"/>
      <c r="Z437" s="244"/>
      <c r="AA437" s="244"/>
      <c r="AB437" s="244"/>
      <c r="AC437" s="244"/>
      <c r="AD437" s="244"/>
      <c r="AE437" s="244"/>
      <c r="AF437" s="244"/>
      <c r="AG437" s="244"/>
      <c r="AH437" s="244"/>
      <c r="AI437" s="244"/>
      <c r="AJ437" s="244"/>
      <c r="AK437" s="244"/>
      <c r="AL437" s="244"/>
      <c r="AM437" s="244"/>
      <c r="AN437" s="244"/>
      <c r="AO437" s="244"/>
    </row>
    <row r="438" spans="16:41">
      <c r="P438" s="244"/>
      <c r="Q438" s="244"/>
      <c r="R438" s="244"/>
      <c r="S438" s="244"/>
      <c r="T438" s="244"/>
      <c r="U438" s="244"/>
      <c r="V438" s="244"/>
      <c r="W438" s="244"/>
      <c r="X438" s="244"/>
      <c r="Y438" s="244"/>
      <c r="Z438" s="244"/>
      <c r="AA438" s="244"/>
      <c r="AB438" s="244"/>
      <c r="AC438" s="244"/>
      <c r="AD438" s="244"/>
      <c r="AE438" s="244"/>
      <c r="AF438" s="244"/>
      <c r="AG438" s="244"/>
      <c r="AH438" s="244"/>
      <c r="AI438" s="244"/>
      <c r="AJ438" s="244"/>
      <c r="AK438" s="244"/>
      <c r="AL438" s="244"/>
      <c r="AM438" s="244"/>
      <c r="AN438" s="244"/>
      <c r="AO438" s="244"/>
    </row>
    <row r="439" spans="16:41">
      <c r="P439" s="244"/>
      <c r="Q439" s="244"/>
      <c r="R439" s="244"/>
      <c r="S439" s="244"/>
      <c r="T439" s="244"/>
      <c r="U439" s="244"/>
      <c r="V439" s="244"/>
      <c r="W439" s="244"/>
      <c r="X439" s="244"/>
      <c r="Y439" s="244"/>
      <c r="Z439" s="244"/>
      <c r="AA439" s="244"/>
      <c r="AB439" s="244"/>
      <c r="AC439" s="244"/>
      <c r="AD439" s="244"/>
      <c r="AE439" s="244"/>
      <c r="AF439" s="244"/>
      <c r="AG439" s="244"/>
      <c r="AH439" s="244"/>
      <c r="AI439" s="244"/>
      <c r="AJ439" s="244"/>
      <c r="AK439" s="244"/>
      <c r="AL439" s="244"/>
      <c r="AM439" s="244"/>
      <c r="AN439" s="244"/>
      <c r="AO439" s="244"/>
    </row>
    <row r="440" spans="16:41">
      <c r="P440" s="244"/>
      <c r="Q440" s="244"/>
      <c r="R440" s="244"/>
      <c r="S440" s="244"/>
      <c r="T440" s="244"/>
      <c r="U440" s="244"/>
      <c r="V440" s="244"/>
      <c r="W440" s="244"/>
      <c r="X440" s="244"/>
      <c r="Y440" s="244"/>
      <c r="Z440" s="244"/>
      <c r="AA440" s="244"/>
      <c r="AB440" s="244"/>
      <c r="AC440" s="244"/>
      <c r="AD440" s="244"/>
      <c r="AE440" s="244"/>
      <c r="AF440" s="244"/>
      <c r="AG440" s="244"/>
      <c r="AH440" s="244"/>
      <c r="AI440" s="244"/>
      <c r="AJ440" s="244"/>
      <c r="AK440" s="244"/>
      <c r="AL440" s="244"/>
      <c r="AM440" s="244"/>
      <c r="AN440" s="244"/>
      <c r="AO440" s="244"/>
    </row>
    <row r="441" spans="16:41">
      <c r="P441" s="244"/>
      <c r="Q441" s="244"/>
      <c r="R441" s="244"/>
      <c r="S441" s="244"/>
      <c r="T441" s="244"/>
      <c r="U441" s="244"/>
      <c r="V441" s="244"/>
      <c r="W441" s="244"/>
      <c r="X441" s="244"/>
      <c r="Y441" s="244"/>
      <c r="Z441" s="244"/>
      <c r="AA441" s="244"/>
      <c r="AB441" s="244"/>
      <c r="AC441" s="244"/>
      <c r="AD441" s="244"/>
      <c r="AE441" s="244"/>
      <c r="AF441" s="244"/>
      <c r="AG441" s="244"/>
      <c r="AH441" s="244"/>
      <c r="AI441" s="244"/>
      <c r="AJ441" s="244"/>
      <c r="AK441" s="244"/>
      <c r="AL441" s="244"/>
      <c r="AM441" s="244"/>
      <c r="AN441" s="244"/>
      <c r="AO441" s="244"/>
    </row>
    <row r="442" spans="16:41">
      <c r="P442" s="244"/>
      <c r="Q442" s="244"/>
      <c r="R442" s="244"/>
      <c r="S442" s="244"/>
      <c r="T442" s="244"/>
      <c r="U442" s="244"/>
      <c r="V442" s="244"/>
      <c r="W442" s="244"/>
      <c r="X442" s="244"/>
      <c r="Y442" s="244"/>
      <c r="Z442" s="244"/>
      <c r="AA442" s="244"/>
      <c r="AB442" s="244"/>
      <c r="AC442" s="244"/>
      <c r="AD442" s="244"/>
      <c r="AE442" s="244"/>
      <c r="AF442" s="244"/>
      <c r="AG442" s="244"/>
      <c r="AH442" s="244"/>
      <c r="AI442" s="244"/>
      <c r="AJ442" s="244"/>
      <c r="AK442" s="244"/>
      <c r="AL442" s="244"/>
      <c r="AM442" s="244"/>
      <c r="AN442" s="244"/>
      <c r="AO442" s="244"/>
    </row>
    <row r="443" spans="16:41">
      <c r="P443" s="244"/>
      <c r="Q443" s="244"/>
      <c r="R443" s="244"/>
      <c r="S443" s="244"/>
      <c r="T443" s="244"/>
      <c r="U443" s="244"/>
      <c r="V443" s="244"/>
      <c r="W443" s="244"/>
      <c r="X443" s="244"/>
      <c r="Y443" s="244"/>
      <c r="Z443" s="244"/>
      <c r="AA443" s="244"/>
      <c r="AB443" s="244"/>
      <c r="AC443" s="244"/>
      <c r="AD443" s="244"/>
      <c r="AE443" s="244"/>
      <c r="AF443" s="244"/>
      <c r="AG443" s="244"/>
      <c r="AH443" s="244"/>
      <c r="AI443" s="244"/>
      <c r="AJ443" s="244"/>
      <c r="AK443" s="244"/>
      <c r="AL443" s="244"/>
      <c r="AM443" s="244"/>
      <c r="AN443" s="244"/>
      <c r="AO443" s="244"/>
    </row>
    <row r="444" spans="16:41">
      <c r="P444" s="244"/>
      <c r="Q444" s="244"/>
      <c r="R444" s="244"/>
      <c r="S444" s="244"/>
      <c r="T444" s="244"/>
      <c r="U444" s="244"/>
      <c r="V444" s="244"/>
      <c r="W444" s="244"/>
      <c r="X444" s="244"/>
      <c r="Y444" s="244"/>
      <c r="Z444" s="244"/>
      <c r="AA444" s="244"/>
      <c r="AB444" s="244"/>
      <c r="AC444" s="244"/>
      <c r="AD444" s="244"/>
      <c r="AE444" s="244"/>
      <c r="AF444" s="244"/>
      <c r="AG444" s="244"/>
      <c r="AH444" s="244"/>
      <c r="AI444" s="244"/>
      <c r="AJ444" s="244"/>
      <c r="AK444" s="244"/>
      <c r="AL444" s="244"/>
      <c r="AM444" s="244"/>
      <c r="AN444" s="244"/>
      <c r="AO444" s="244"/>
    </row>
    <row r="445" spans="16:41">
      <c r="P445" s="244"/>
      <c r="Q445" s="244"/>
      <c r="R445" s="244"/>
      <c r="S445" s="244"/>
      <c r="T445" s="244"/>
      <c r="U445" s="244"/>
      <c r="V445" s="244"/>
      <c r="W445" s="244"/>
      <c r="X445" s="244"/>
      <c r="Y445" s="244"/>
      <c r="Z445" s="244"/>
      <c r="AA445" s="244"/>
      <c r="AB445" s="244"/>
      <c r="AC445" s="244"/>
      <c r="AD445" s="244"/>
      <c r="AE445" s="244"/>
      <c r="AF445" s="244"/>
      <c r="AG445" s="244"/>
      <c r="AH445" s="244"/>
      <c r="AI445" s="244"/>
      <c r="AJ445" s="244"/>
      <c r="AK445" s="244"/>
      <c r="AL445" s="244"/>
      <c r="AM445" s="244"/>
      <c r="AN445" s="244"/>
      <c r="AO445" s="244"/>
    </row>
    <row r="446" spans="16:41">
      <c r="P446" s="244"/>
      <c r="Q446" s="244"/>
      <c r="R446" s="244"/>
      <c r="S446" s="244"/>
      <c r="T446" s="244"/>
      <c r="U446" s="244"/>
      <c r="V446" s="244"/>
      <c r="W446" s="244"/>
      <c r="X446" s="244"/>
      <c r="Y446" s="244"/>
      <c r="Z446" s="244"/>
      <c r="AA446" s="244"/>
      <c r="AB446" s="244"/>
      <c r="AC446" s="244"/>
      <c r="AD446" s="244"/>
      <c r="AE446" s="244"/>
      <c r="AF446" s="244"/>
      <c r="AG446" s="244"/>
      <c r="AH446" s="244"/>
      <c r="AI446" s="244"/>
      <c r="AJ446" s="244"/>
      <c r="AK446" s="244"/>
      <c r="AL446" s="244"/>
      <c r="AM446" s="244"/>
      <c r="AN446" s="244"/>
      <c r="AO446" s="244"/>
    </row>
    <row r="447" spans="16:41">
      <c r="P447" s="244"/>
      <c r="Q447" s="244"/>
      <c r="R447" s="244"/>
      <c r="S447" s="244"/>
      <c r="T447" s="244"/>
      <c r="U447" s="244"/>
      <c r="V447" s="244"/>
      <c r="W447" s="244"/>
      <c r="X447" s="244"/>
      <c r="Y447" s="244"/>
      <c r="Z447" s="244"/>
      <c r="AA447" s="244"/>
      <c r="AB447" s="244"/>
      <c r="AC447" s="244"/>
      <c r="AD447" s="244"/>
      <c r="AE447" s="244"/>
      <c r="AF447" s="244"/>
      <c r="AG447" s="244"/>
      <c r="AH447" s="244"/>
      <c r="AI447" s="244"/>
      <c r="AJ447" s="244"/>
      <c r="AK447" s="244"/>
      <c r="AL447" s="244"/>
      <c r="AM447" s="244"/>
      <c r="AN447" s="244"/>
      <c r="AO447" s="244"/>
    </row>
    <row r="448" spans="16:41">
      <c r="P448" s="244"/>
      <c r="Q448" s="244"/>
      <c r="R448" s="244"/>
      <c r="S448" s="244"/>
      <c r="T448" s="244"/>
      <c r="U448" s="244"/>
      <c r="V448" s="244"/>
      <c r="W448" s="244"/>
      <c r="X448" s="244"/>
      <c r="Y448" s="244"/>
      <c r="Z448" s="244"/>
      <c r="AA448" s="244"/>
      <c r="AB448" s="244"/>
      <c r="AC448" s="244"/>
      <c r="AD448" s="244"/>
      <c r="AE448" s="244"/>
      <c r="AF448" s="244"/>
      <c r="AG448" s="244"/>
      <c r="AH448" s="244"/>
      <c r="AI448" s="244"/>
      <c r="AJ448" s="244"/>
      <c r="AK448" s="244"/>
      <c r="AL448" s="244"/>
      <c r="AM448" s="244"/>
      <c r="AN448" s="244"/>
      <c r="AO448" s="244"/>
    </row>
    <row r="449" spans="16:41">
      <c r="P449" s="244"/>
      <c r="Q449" s="244"/>
      <c r="R449" s="244"/>
      <c r="S449" s="244"/>
      <c r="T449" s="244"/>
      <c r="U449" s="244"/>
      <c r="V449" s="244"/>
      <c r="W449" s="244"/>
      <c r="X449" s="244"/>
      <c r="Y449" s="244"/>
      <c r="Z449" s="244"/>
      <c r="AA449" s="244"/>
      <c r="AB449" s="244"/>
      <c r="AC449" s="244"/>
      <c r="AD449" s="244"/>
      <c r="AE449" s="244"/>
      <c r="AF449" s="244"/>
      <c r="AG449" s="244"/>
      <c r="AH449" s="244"/>
      <c r="AI449" s="244"/>
      <c r="AJ449" s="244"/>
      <c r="AK449" s="244"/>
      <c r="AL449" s="244"/>
      <c r="AM449" s="244"/>
      <c r="AN449" s="244"/>
      <c r="AO449" s="244"/>
    </row>
    <row r="450" spans="16:41">
      <c r="P450" s="244"/>
      <c r="Q450" s="244"/>
      <c r="R450" s="244"/>
      <c r="S450" s="244"/>
      <c r="T450" s="244"/>
      <c r="U450" s="244"/>
      <c r="V450" s="244"/>
      <c r="W450" s="244"/>
      <c r="X450" s="244"/>
      <c r="Y450" s="244"/>
      <c r="Z450" s="244"/>
      <c r="AA450" s="244"/>
      <c r="AB450" s="244"/>
      <c r="AC450" s="244"/>
      <c r="AD450" s="244"/>
      <c r="AE450" s="244"/>
      <c r="AF450" s="244"/>
      <c r="AG450" s="244"/>
      <c r="AH450" s="244"/>
      <c r="AI450" s="244"/>
      <c r="AJ450" s="244"/>
      <c r="AK450" s="244"/>
      <c r="AL450" s="244"/>
      <c r="AM450" s="244"/>
      <c r="AN450" s="244"/>
      <c r="AO450" s="244"/>
    </row>
    <row r="451" spans="16:41">
      <c r="P451" s="244"/>
      <c r="Q451" s="244"/>
      <c r="R451" s="244"/>
      <c r="S451" s="244"/>
      <c r="T451" s="244"/>
      <c r="U451" s="244"/>
      <c r="V451" s="244"/>
      <c r="W451" s="244"/>
      <c r="X451" s="244"/>
      <c r="Y451" s="244"/>
      <c r="Z451" s="244"/>
      <c r="AA451" s="244"/>
      <c r="AB451" s="244"/>
      <c r="AC451" s="244"/>
      <c r="AD451" s="244"/>
      <c r="AE451" s="244"/>
      <c r="AF451" s="244"/>
      <c r="AG451" s="244"/>
      <c r="AH451" s="244"/>
      <c r="AI451" s="244"/>
      <c r="AJ451" s="244"/>
      <c r="AK451" s="244"/>
      <c r="AL451" s="244"/>
      <c r="AM451" s="244"/>
      <c r="AN451" s="244"/>
      <c r="AO451" s="244"/>
    </row>
    <row r="452" spans="16:41">
      <c r="P452" s="244"/>
      <c r="Q452" s="244"/>
      <c r="R452" s="244"/>
      <c r="S452" s="244"/>
      <c r="T452" s="244"/>
      <c r="U452" s="244"/>
      <c r="V452" s="244"/>
      <c r="W452" s="244"/>
      <c r="X452" s="244"/>
      <c r="Y452" s="244"/>
      <c r="Z452" s="244"/>
      <c r="AA452" s="244"/>
      <c r="AB452" s="244"/>
      <c r="AC452" s="244"/>
      <c r="AD452" s="244"/>
      <c r="AE452" s="244"/>
      <c r="AF452" s="244"/>
      <c r="AG452" s="244"/>
      <c r="AH452" s="244"/>
      <c r="AI452" s="244"/>
      <c r="AJ452" s="244"/>
      <c r="AK452" s="244"/>
      <c r="AL452" s="244"/>
      <c r="AM452" s="244"/>
      <c r="AN452" s="244"/>
      <c r="AO452" s="244"/>
    </row>
    <row r="453" spans="16:41">
      <c r="P453" s="244"/>
      <c r="Q453" s="244"/>
      <c r="R453" s="244"/>
      <c r="S453" s="244"/>
      <c r="T453" s="244"/>
      <c r="U453" s="244"/>
      <c r="V453" s="244"/>
      <c r="W453" s="244"/>
      <c r="X453" s="244"/>
      <c r="Y453" s="244"/>
      <c r="Z453" s="244"/>
      <c r="AA453" s="244"/>
      <c r="AB453" s="244"/>
      <c r="AC453" s="244"/>
      <c r="AD453" s="244"/>
      <c r="AE453" s="244"/>
      <c r="AF453" s="244"/>
      <c r="AG453" s="244"/>
      <c r="AH453" s="244"/>
      <c r="AI453" s="244"/>
      <c r="AJ453" s="244"/>
      <c r="AK453" s="244"/>
      <c r="AL453" s="244"/>
      <c r="AM453" s="244"/>
      <c r="AN453" s="244"/>
      <c r="AO453" s="244"/>
    </row>
    <row r="454" spans="16:41">
      <c r="P454" s="244"/>
      <c r="Q454" s="244"/>
      <c r="R454" s="244"/>
      <c r="S454" s="244"/>
      <c r="T454" s="244"/>
      <c r="U454" s="244"/>
      <c r="V454" s="244"/>
      <c r="W454" s="244"/>
      <c r="X454" s="244"/>
      <c r="Y454" s="244"/>
      <c r="Z454" s="244"/>
      <c r="AA454" s="244"/>
      <c r="AB454" s="244"/>
      <c r="AC454" s="244"/>
      <c r="AD454" s="244"/>
      <c r="AE454" s="244"/>
      <c r="AF454" s="244"/>
      <c r="AG454" s="244"/>
      <c r="AH454" s="244"/>
      <c r="AI454" s="244"/>
      <c r="AJ454" s="244"/>
      <c r="AK454" s="244"/>
      <c r="AL454" s="244"/>
      <c r="AM454" s="244"/>
      <c r="AN454" s="244"/>
      <c r="AO454" s="244"/>
    </row>
    <row r="455" spans="16:41">
      <c r="P455" s="244"/>
      <c r="Q455" s="244"/>
      <c r="R455" s="244"/>
      <c r="S455" s="244"/>
      <c r="T455" s="244"/>
      <c r="U455" s="244"/>
      <c r="V455" s="244"/>
      <c r="W455" s="244"/>
      <c r="X455" s="244"/>
      <c r="Y455" s="244"/>
      <c r="Z455" s="244"/>
      <c r="AA455" s="244"/>
      <c r="AB455" s="244"/>
      <c r="AC455" s="244"/>
      <c r="AD455" s="244"/>
      <c r="AE455" s="244"/>
      <c r="AF455" s="244"/>
      <c r="AG455" s="244"/>
      <c r="AH455" s="244"/>
      <c r="AI455" s="244"/>
      <c r="AJ455" s="244"/>
      <c r="AK455" s="244"/>
      <c r="AL455" s="244"/>
      <c r="AM455" s="244"/>
      <c r="AN455" s="244"/>
      <c r="AO455" s="244"/>
    </row>
    <row r="456" spans="16:41">
      <c r="P456" s="244"/>
      <c r="Q456" s="244"/>
      <c r="R456" s="244"/>
      <c r="S456" s="244"/>
      <c r="T456" s="244"/>
      <c r="U456" s="244"/>
      <c r="V456" s="244"/>
      <c r="W456" s="244"/>
      <c r="X456" s="244"/>
      <c r="Y456" s="244"/>
      <c r="Z456" s="244"/>
      <c r="AA456" s="244"/>
      <c r="AB456" s="244"/>
      <c r="AC456" s="244"/>
      <c r="AD456" s="244"/>
      <c r="AE456" s="244"/>
      <c r="AF456" s="244"/>
      <c r="AG456" s="244"/>
      <c r="AH456" s="244"/>
      <c r="AI456" s="244"/>
      <c r="AJ456" s="244"/>
      <c r="AK456" s="244"/>
      <c r="AL456" s="244"/>
      <c r="AM456" s="244"/>
      <c r="AN456" s="244"/>
      <c r="AO456" s="244"/>
    </row>
    <row r="457" spans="16:41">
      <c r="P457" s="244"/>
      <c r="Q457" s="244"/>
      <c r="R457" s="244"/>
      <c r="S457" s="244"/>
      <c r="T457" s="244"/>
      <c r="U457" s="244"/>
      <c r="V457" s="244"/>
      <c r="W457" s="244"/>
      <c r="X457" s="244"/>
      <c r="Y457" s="244"/>
      <c r="Z457" s="244"/>
      <c r="AA457" s="244"/>
      <c r="AB457" s="244"/>
      <c r="AC457" s="244"/>
      <c r="AD457" s="244"/>
      <c r="AE457" s="244"/>
      <c r="AF457" s="244"/>
      <c r="AG457" s="244"/>
      <c r="AH457" s="244"/>
      <c r="AI457" s="244"/>
      <c r="AJ457" s="244"/>
      <c r="AK457" s="244"/>
      <c r="AL457" s="244"/>
      <c r="AM457" s="244"/>
      <c r="AN457" s="244"/>
      <c r="AO457" s="244"/>
    </row>
    <row r="458" spans="16:41">
      <c r="P458" s="244"/>
      <c r="Q458" s="244"/>
      <c r="R458" s="244"/>
      <c r="S458" s="244"/>
      <c r="T458" s="244"/>
      <c r="U458" s="244"/>
      <c r="V458" s="244"/>
      <c r="W458" s="244"/>
      <c r="X458" s="244"/>
      <c r="Y458" s="244"/>
      <c r="Z458" s="244"/>
      <c r="AA458" s="244"/>
      <c r="AB458" s="244"/>
      <c r="AC458" s="244"/>
      <c r="AD458" s="244"/>
      <c r="AE458" s="244"/>
      <c r="AF458" s="244"/>
      <c r="AG458" s="244"/>
      <c r="AH458" s="244"/>
      <c r="AI458" s="244"/>
      <c r="AJ458" s="244"/>
      <c r="AK458" s="244"/>
      <c r="AL458" s="244"/>
      <c r="AM458" s="244"/>
      <c r="AN458" s="244"/>
      <c r="AO458" s="244"/>
    </row>
    <row r="459" spans="16:41">
      <c r="P459" s="244"/>
      <c r="Q459" s="244"/>
      <c r="R459" s="244"/>
      <c r="S459" s="244"/>
      <c r="T459" s="244"/>
      <c r="U459" s="244"/>
      <c r="V459" s="244"/>
      <c r="W459" s="244"/>
      <c r="X459" s="244"/>
      <c r="Y459" s="244"/>
      <c r="Z459" s="244"/>
      <c r="AA459" s="244"/>
      <c r="AB459" s="244"/>
      <c r="AC459" s="244"/>
      <c r="AD459" s="244"/>
      <c r="AE459" s="244"/>
      <c r="AF459" s="244"/>
      <c r="AG459" s="244"/>
      <c r="AH459" s="244"/>
      <c r="AI459" s="244"/>
      <c r="AJ459" s="244"/>
      <c r="AK459" s="244"/>
      <c r="AL459" s="244"/>
      <c r="AM459" s="244"/>
      <c r="AN459" s="244"/>
      <c r="AO459" s="244"/>
    </row>
    <row r="460" spans="16:41">
      <c r="P460" s="244"/>
      <c r="Q460" s="244"/>
      <c r="R460" s="244"/>
      <c r="S460" s="244"/>
      <c r="T460" s="244"/>
      <c r="U460" s="244"/>
      <c r="V460" s="244"/>
      <c r="W460" s="244"/>
      <c r="X460" s="244"/>
      <c r="Y460" s="244"/>
      <c r="Z460" s="244"/>
      <c r="AA460" s="244"/>
      <c r="AB460" s="244"/>
      <c r="AC460" s="244"/>
      <c r="AD460" s="244"/>
      <c r="AE460" s="244"/>
      <c r="AF460" s="244"/>
      <c r="AG460" s="244"/>
      <c r="AH460" s="244"/>
      <c r="AI460" s="244"/>
      <c r="AJ460" s="244"/>
      <c r="AK460" s="244"/>
      <c r="AL460" s="244"/>
      <c r="AM460" s="244"/>
      <c r="AN460" s="244"/>
      <c r="AO460" s="244"/>
    </row>
    <row r="461" spans="16:41">
      <c r="P461" s="244"/>
      <c r="Q461" s="244"/>
      <c r="R461" s="244"/>
      <c r="S461" s="244"/>
      <c r="T461" s="244"/>
      <c r="U461" s="244"/>
      <c r="V461" s="244"/>
      <c r="W461" s="244"/>
      <c r="X461" s="244"/>
      <c r="Y461" s="244"/>
      <c r="Z461" s="244"/>
      <c r="AA461" s="244"/>
      <c r="AB461" s="244"/>
      <c r="AC461" s="244"/>
      <c r="AD461" s="244"/>
      <c r="AE461" s="244"/>
      <c r="AF461" s="244"/>
      <c r="AG461" s="244"/>
      <c r="AH461" s="244"/>
      <c r="AI461" s="244"/>
      <c r="AJ461" s="244"/>
      <c r="AK461" s="244"/>
      <c r="AL461" s="244"/>
      <c r="AM461" s="244"/>
      <c r="AN461" s="244"/>
      <c r="AO461" s="244"/>
    </row>
    <row r="462" spans="16:41">
      <c r="P462" s="244"/>
      <c r="Q462" s="244"/>
      <c r="R462" s="244"/>
      <c r="S462" s="244"/>
      <c r="T462" s="244"/>
      <c r="U462" s="244"/>
      <c r="V462" s="244"/>
      <c r="W462" s="244"/>
      <c r="X462" s="244"/>
      <c r="Y462" s="244"/>
      <c r="Z462" s="244"/>
      <c r="AA462" s="244"/>
      <c r="AB462" s="244"/>
      <c r="AC462" s="244"/>
      <c r="AD462" s="244"/>
      <c r="AE462" s="244"/>
      <c r="AF462" s="244"/>
      <c r="AG462" s="244"/>
      <c r="AH462" s="244"/>
      <c r="AI462" s="244"/>
      <c r="AJ462" s="244"/>
      <c r="AK462" s="244"/>
      <c r="AL462" s="244"/>
      <c r="AM462" s="244"/>
      <c r="AN462" s="244"/>
      <c r="AO462" s="244"/>
    </row>
    <row r="463" spans="16:41">
      <c r="P463" s="244"/>
      <c r="Q463" s="244"/>
      <c r="R463" s="244"/>
      <c r="S463" s="244"/>
      <c r="T463" s="244"/>
      <c r="U463" s="244"/>
      <c r="V463" s="244"/>
      <c r="W463" s="244"/>
      <c r="X463" s="244"/>
      <c r="Y463" s="244"/>
      <c r="Z463" s="244"/>
      <c r="AA463" s="244"/>
      <c r="AB463" s="244"/>
      <c r="AC463" s="244"/>
      <c r="AD463" s="244"/>
      <c r="AE463" s="244"/>
      <c r="AF463" s="244"/>
      <c r="AG463" s="244"/>
      <c r="AH463" s="244"/>
      <c r="AI463" s="244"/>
      <c r="AJ463" s="244"/>
      <c r="AK463" s="244"/>
      <c r="AL463" s="244"/>
      <c r="AM463" s="244"/>
      <c r="AN463" s="244"/>
      <c r="AO463" s="244"/>
    </row>
    <row r="464" spans="16:41">
      <c r="P464" s="244"/>
      <c r="Q464" s="244"/>
      <c r="R464" s="244"/>
      <c r="S464" s="244"/>
      <c r="T464" s="244"/>
      <c r="U464" s="244"/>
      <c r="V464" s="244"/>
      <c r="W464" s="244"/>
      <c r="X464" s="244"/>
      <c r="Y464" s="244"/>
      <c r="Z464" s="244"/>
      <c r="AA464" s="244"/>
      <c r="AB464" s="244"/>
      <c r="AC464" s="244"/>
      <c r="AD464" s="244"/>
      <c r="AE464" s="244"/>
      <c r="AF464" s="244"/>
      <c r="AG464" s="244"/>
      <c r="AH464" s="244"/>
      <c r="AI464" s="244"/>
      <c r="AJ464" s="244"/>
      <c r="AK464" s="244"/>
      <c r="AL464" s="244"/>
      <c r="AM464" s="244"/>
      <c r="AN464" s="244"/>
      <c r="AO464" s="244"/>
    </row>
    <row r="465" spans="16:41">
      <c r="P465" s="244"/>
      <c r="Q465" s="244"/>
      <c r="R465" s="244"/>
      <c r="S465" s="244"/>
      <c r="T465" s="244"/>
      <c r="U465" s="244"/>
      <c r="V465" s="244"/>
      <c r="W465" s="244"/>
      <c r="X465" s="244"/>
      <c r="Y465" s="244"/>
      <c r="Z465" s="244"/>
      <c r="AA465" s="244"/>
      <c r="AB465" s="244"/>
      <c r="AC465" s="244"/>
      <c r="AD465" s="244"/>
      <c r="AE465" s="244"/>
      <c r="AF465" s="244"/>
      <c r="AG465" s="244"/>
      <c r="AH465" s="244"/>
      <c r="AI465" s="244"/>
      <c r="AJ465" s="244"/>
      <c r="AK465" s="244"/>
      <c r="AL465" s="244"/>
      <c r="AM465" s="244"/>
      <c r="AN465" s="244"/>
      <c r="AO465" s="244"/>
    </row>
    <row r="466" spans="16:41">
      <c r="P466" s="244"/>
      <c r="Q466" s="244"/>
      <c r="R466" s="244"/>
      <c r="S466" s="244"/>
      <c r="T466" s="244"/>
      <c r="U466" s="244"/>
      <c r="V466" s="244"/>
      <c r="W466" s="244"/>
      <c r="X466" s="244"/>
      <c r="Y466" s="244"/>
      <c r="Z466" s="244"/>
      <c r="AA466" s="244"/>
      <c r="AB466" s="244"/>
      <c r="AC466" s="244"/>
      <c r="AD466" s="244"/>
      <c r="AE466" s="244"/>
      <c r="AF466" s="244"/>
      <c r="AG466" s="244"/>
      <c r="AH466" s="244"/>
      <c r="AI466" s="244"/>
      <c r="AJ466" s="244"/>
      <c r="AK466" s="244"/>
      <c r="AL466" s="244"/>
      <c r="AM466" s="244"/>
      <c r="AN466" s="244"/>
      <c r="AO466" s="244"/>
    </row>
    <row r="467" spans="16:41">
      <c r="P467" s="244"/>
      <c r="Q467" s="244"/>
      <c r="R467" s="244"/>
      <c r="S467" s="244"/>
      <c r="T467" s="244"/>
      <c r="U467" s="244"/>
      <c r="V467" s="244"/>
      <c r="W467" s="244"/>
      <c r="X467" s="244"/>
      <c r="Y467" s="244"/>
      <c r="Z467" s="244"/>
      <c r="AA467" s="244"/>
      <c r="AB467" s="244"/>
      <c r="AC467" s="244"/>
      <c r="AD467" s="244"/>
      <c r="AE467" s="244"/>
      <c r="AF467" s="244"/>
      <c r="AG467" s="244"/>
      <c r="AH467" s="244"/>
      <c r="AI467" s="244"/>
      <c r="AJ467" s="244"/>
      <c r="AK467" s="244"/>
      <c r="AL467" s="244"/>
      <c r="AM467" s="244"/>
      <c r="AN467" s="244"/>
      <c r="AO467" s="244"/>
    </row>
    <row r="468" spans="16:41">
      <c r="P468" s="244"/>
      <c r="Q468" s="244"/>
      <c r="R468" s="244"/>
      <c r="S468" s="244"/>
      <c r="T468" s="244"/>
      <c r="U468" s="244"/>
      <c r="V468" s="244"/>
      <c r="W468" s="244"/>
      <c r="X468" s="244"/>
      <c r="Y468" s="244"/>
      <c r="Z468" s="244"/>
      <c r="AA468" s="244"/>
      <c r="AB468" s="244"/>
      <c r="AC468" s="244"/>
      <c r="AD468" s="244"/>
      <c r="AE468" s="244"/>
      <c r="AF468" s="244"/>
      <c r="AG468" s="244"/>
      <c r="AH468" s="244"/>
      <c r="AI468" s="244"/>
      <c r="AJ468" s="244"/>
      <c r="AK468" s="244"/>
      <c r="AL468" s="244"/>
      <c r="AM468" s="244"/>
      <c r="AN468" s="244"/>
      <c r="AO468" s="244"/>
    </row>
    <row r="469" spans="16:41">
      <c r="P469" s="244"/>
      <c r="Q469" s="244"/>
      <c r="R469" s="244"/>
      <c r="S469" s="244"/>
      <c r="T469" s="244"/>
      <c r="U469" s="244"/>
      <c r="V469" s="244"/>
      <c r="W469" s="244"/>
      <c r="X469" s="244"/>
      <c r="Y469" s="244"/>
      <c r="Z469" s="244"/>
      <c r="AA469" s="244"/>
      <c r="AB469" s="244"/>
      <c r="AC469" s="244"/>
      <c r="AD469" s="244"/>
      <c r="AE469" s="244"/>
      <c r="AF469" s="244"/>
      <c r="AG469" s="244"/>
      <c r="AH469" s="244"/>
      <c r="AI469" s="244"/>
      <c r="AJ469" s="244"/>
      <c r="AK469" s="244"/>
      <c r="AL469" s="244"/>
      <c r="AM469" s="244"/>
      <c r="AN469" s="244"/>
      <c r="AO469" s="244"/>
    </row>
    <row r="470" spans="16:41">
      <c r="P470" s="244"/>
      <c r="Q470" s="244"/>
      <c r="R470" s="244"/>
      <c r="S470" s="244"/>
      <c r="T470" s="244"/>
      <c r="U470" s="244"/>
      <c r="V470" s="244"/>
      <c r="W470" s="244"/>
      <c r="X470" s="244"/>
      <c r="Y470" s="244"/>
      <c r="Z470" s="244"/>
      <c r="AA470" s="244"/>
      <c r="AB470" s="244"/>
      <c r="AC470" s="244"/>
      <c r="AD470" s="244"/>
      <c r="AE470" s="244"/>
      <c r="AF470" s="244"/>
      <c r="AG470" s="244"/>
      <c r="AH470" s="244"/>
      <c r="AI470" s="244"/>
      <c r="AJ470" s="244"/>
      <c r="AK470" s="244"/>
      <c r="AL470" s="244"/>
      <c r="AM470" s="244"/>
      <c r="AN470" s="244"/>
      <c r="AO470" s="244"/>
    </row>
    <row r="471" spans="16:41">
      <c r="P471" s="244"/>
      <c r="Q471" s="244"/>
      <c r="R471" s="244"/>
      <c r="S471" s="244"/>
      <c r="T471" s="244"/>
      <c r="U471" s="244"/>
      <c r="V471" s="244"/>
      <c r="W471" s="244"/>
      <c r="X471" s="244"/>
      <c r="Y471" s="244"/>
      <c r="Z471" s="244"/>
      <c r="AA471" s="244"/>
      <c r="AB471" s="244"/>
      <c r="AC471" s="244"/>
      <c r="AD471" s="244"/>
      <c r="AE471" s="244"/>
      <c r="AF471" s="244"/>
      <c r="AG471" s="244"/>
      <c r="AH471" s="244"/>
      <c r="AI471" s="244"/>
      <c r="AJ471" s="244"/>
      <c r="AK471" s="244"/>
      <c r="AL471" s="244"/>
      <c r="AM471" s="244"/>
      <c r="AN471" s="244"/>
      <c r="AO471" s="244"/>
    </row>
    <row r="472" spans="16:41">
      <c r="P472" s="244"/>
      <c r="Q472" s="244"/>
      <c r="R472" s="244"/>
      <c r="S472" s="244"/>
      <c r="T472" s="244"/>
      <c r="U472" s="244"/>
      <c r="V472" s="244"/>
      <c r="W472" s="244"/>
      <c r="X472" s="244"/>
      <c r="Y472" s="244"/>
      <c r="Z472" s="244"/>
      <c r="AA472" s="244"/>
      <c r="AB472" s="244"/>
      <c r="AC472" s="244"/>
      <c r="AD472" s="244"/>
      <c r="AE472" s="244"/>
      <c r="AF472" s="244"/>
      <c r="AG472" s="244"/>
      <c r="AH472" s="244"/>
      <c r="AI472" s="244"/>
      <c r="AJ472" s="244"/>
      <c r="AK472" s="244"/>
      <c r="AL472" s="244"/>
      <c r="AM472" s="244"/>
      <c r="AN472" s="244"/>
      <c r="AO472" s="244"/>
    </row>
    <row r="473" spans="16:41">
      <c r="P473" s="244"/>
      <c r="Q473" s="244"/>
      <c r="R473" s="244"/>
      <c r="S473" s="244"/>
      <c r="T473" s="244"/>
      <c r="U473" s="244"/>
      <c r="V473" s="244"/>
      <c r="W473" s="244"/>
      <c r="X473" s="244"/>
      <c r="Y473" s="244"/>
      <c r="Z473" s="244"/>
      <c r="AA473" s="244"/>
      <c r="AB473" s="244"/>
      <c r="AC473" s="244"/>
      <c r="AD473" s="244"/>
      <c r="AE473" s="244"/>
      <c r="AF473" s="244"/>
      <c r="AG473" s="244"/>
      <c r="AH473" s="244"/>
      <c r="AI473" s="244"/>
      <c r="AJ473" s="244"/>
      <c r="AK473" s="244"/>
      <c r="AL473" s="244"/>
      <c r="AM473" s="244"/>
      <c r="AN473" s="244"/>
      <c r="AO473" s="244"/>
    </row>
    <row r="474" spans="16:41">
      <c r="P474" s="244"/>
      <c r="Q474" s="244"/>
      <c r="R474" s="244"/>
      <c r="S474" s="244"/>
      <c r="T474" s="244"/>
      <c r="U474" s="244"/>
      <c r="V474" s="244"/>
      <c r="W474" s="244"/>
      <c r="X474" s="244"/>
      <c r="Y474" s="244"/>
      <c r="Z474" s="244"/>
      <c r="AA474" s="244"/>
      <c r="AB474" s="244"/>
      <c r="AC474" s="244"/>
      <c r="AD474" s="244"/>
      <c r="AE474" s="244"/>
      <c r="AF474" s="244"/>
      <c r="AG474" s="244"/>
      <c r="AH474" s="244"/>
      <c r="AI474" s="244"/>
      <c r="AJ474" s="244"/>
      <c r="AK474" s="244"/>
      <c r="AL474" s="244"/>
      <c r="AM474" s="244"/>
      <c r="AN474" s="244"/>
      <c r="AO474" s="244"/>
    </row>
    <row r="475" spans="16:41">
      <c r="P475" s="244"/>
      <c r="Q475" s="244"/>
      <c r="R475" s="244"/>
      <c r="S475" s="244"/>
      <c r="T475" s="244"/>
      <c r="U475" s="244"/>
      <c r="V475" s="244"/>
      <c r="W475" s="244"/>
      <c r="X475" s="244"/>
      <c r="Y475" s="244"/>
      <c r="Z475" s="244"/>
      <c r="AA475" s="244"/>
      <c r="AB475" s="244"/>
      <c r="AC475" s="244"/>
      <c r="AD475" s="244"/>
      <c r="AE475" s="244"/>
      <c r="AF475" s="244"/>
      <c r="AG475" s="244"/>
      <c r="AH475" s="244"/>
      <c r="AI475" s="244"/>
      <c r="AJ475" s="244"/>
      <c r="AK475" s="244"/>
      <c r="AL475" s="244"/>
      <c r="AM475" s="244"/>
      <c r="AN475" s="244"/>
      <c r="AO475" s="244"/>
    </row>
    <row r="476" spans="16:41">
      <c r="P476" s="244"/>
      <c r="Q476" s="244"/>
      <c r="R476" s="244"/>
      <c r="S476" s="244"/>
      <c r="T476" s="244"/>
      <c r="U476" s="244"/>
      <c r="V476" s="244"/>
      <c r="W476" s="244"/>
      <c r="X476" s="244"/>
      <c r="Y476" s="244"/>
      <c r="Z476" s="244"/>
      <c r="AA476" s="244"/>
      <c r="AB476" s="244"/>
      <c r="AC476" s="244"/>
      <c r="AD476" s="244"/>
      <c r="AE476" s="244"/>
      <c r="AF476" s="244"/>
      <c r="AG476" s="244"/>
      <c r="AH476" s="244"/>
      <c r="AI476" s="244"/>
      <c r="AJ476" s="244"/>
      <c r="AK476" s="244"/>
      <c r="AL476" s="244"/>
      <c r="AM476" s="244"/>
      <c r="AN476" s="244"/>
      <c r="AO476" s="244"/>
    </row>
    <row r="477" spans="16:41">
      <c r="P477" s="244"/>
      <c r="Q477" s="244"/>
      <c r="R477" s="244"/>
      <c r="S477" s="244"/>
      <c r="T477" s="244"/>
      <c r="U477" s="244"/>
      <c r="V477" s="244"/>
      <c r="W477" s="244"/>
      <c r="X477" s="244"/>
      <c r="Y477" s="244"/>
      <c r="Z477" s="244"/>
      <c r="AA477" s="244"/>
      <c r="AB477" s="244"/>
      <c r="AC477" s="244"/>
      <c r="AD477" s="244"/>
      <c r="AE477" s="244"/>
      <c r="AF477" s="244"/>
      <c r="AG477" s="244"/>
      <c r="AH477" s="244"/>
      <c r="AI477" s="244"/>
      <c r="AJ477" s="244"/>
      <c r="AK477" s="244"/>
      <c r="AL477" s="244"/>
      <c r="AM477" s="244"/>
      <c r="AN477" s="244"/>
      <c r="AO477" s="244"/>
    </row>
    <row r="478" spans="16:41">
      <c r="P478" s="244"/>
      <c r="Q478" s="244"/>
      <c r="R478" s="244"/>
      <c r="S478" s="244"/>
      <c r="T478" s="244"/>
      <c r="U478" s="244"/>
      <c r="V478" s="244"/>
      <c r="W478" s="244"/>
      <c r="X478" s="244"/>
      <c r="Y478" s="244"/>
      <c r="Z478" s="244"/>
      <c r="AA478" s="244"/>
      <c r="AB478" s="244"/>
      <c r="AC478" s="244"/>
      <c r="AD478" s="244"/>
      <c r="AE478" s="244"/>
      <c r="AF478" s="244"/>
      <c r="AG478" s="244"/>
      <c r="AH478" s="244"/>
      <c r="AI478" s="244"/>
      <c r="AJ478" s="244"/>
      <c r="AK478" s="244"/>
      <c r="AL478" s="244"/>
      <c r="AM478" s="244"/>
      <c r="AN478" s="244"/>
      <c r="AO478" s="244"/>
    </row>
    <row r="479" spans="16:41">
      <c r="P479" s="244"/>
      <c r="Q479" s="244"/>
      <c r="R479" s="244"/>
      <c r="S479" s="244"/>
      <c r="T479" s="244"/>
      <c r="U479" s="244"/>
      <c r="V479" s="244"/>
      <c r="W479" s="244"/>
      <c r="X479" s="244"/>
      <c r="Y479" s="244"/>
      <c r="Z479" s="244"/>
      <c r="AA479" s="244"/>
      <c r="AB479" s="244"/>
      <c r="AC479" s="244"/>
      <c r="AD479" s="244"/>
      <c r="AE479" s="244"/>
      <c r="AF479" s="244"/>
      <c r="AG479" s="244"/>
      <c r="AH479" s="244"/>
      <c r="AI479" s="244"/>
      <c r="AJ479" s="244"/>
      <c r="AK479" s="244"/>
      <c r="AL479" s="244"/>
      <c r="AM479" s="244"/>
      <c r="AN479" s="244"/>
      <c r="AO479" s="244"/>
    </row>
    <row r="480" spans="16:41">
      <c r="P480" s="244"/>
      <c r="Q480" s="244"/>
      <c r="R480" s="244"/>
      <c r="S480" s="244"/>
      <c r="T480" s="244"/>
      <c r="U480" s="244"/>
      <c r="V480" s="244"/>
      <c r="W480" s="244"/>
      <c r="X480" s="244"/>
      <c r="Y480" s="244"/>
      <c r="Z480" s="244"/>
      <c r="AA480" s="244"/>
      <c r="AB480" s="244"/>
      <c r="AC480" s="244"/>
      <c r="AD480" s="244"/>
      <c r="AE480" s="244"/>
      <c r="AF480" s="244"/>
      <c r="AG480" s="244"/>
      <c r="AH480" s="244"/>
      <c r="AI480" s="244"/>
      <c r="AJ480" s="244"/>
      <c r="AK480" s="244"/>
      <c r="AL480" s="244"/>
      <c r="AM480" s="244"/>
      <c r="AN480" s="244"/>
      <c r="AO480" s="244"/>
    </row>
    <row r="481" spans="16:41">
      <c r="P481" s="244"/>
      <c r="Q481" s="244"/>
      <c r="R481" s="244"/>
      <c r="S481" s="244"/>
      <c r="T481" s="244"/>
      <c r="U481" s="244"/>
      <c r="V481" s="244"/>
      <c r="W481" s="244"/>
      <c r="X481" s="244"/>
      <c r="Y481" s="244"/>
      <c r="Z481" s="244"/>
      <c r="AA481" s="244"/>
      <c r="AB481" s="244"/>
      <c r="AC481" s="244"/>
      <c r="AD481" s="244"/>
      <c r="AE481" s="244"/>
      <c r="AF481" s="244"/>
      <c r="AG481" s="244"/>
      <c r="AH481" s="244"/>
      <c r="AI481" s="244"/>
      <c r="AJ481" s="244"/>
      <c r="AK481" s="244"/>
      <c r="AL481" s="244"/>
      <c r="AM481" s="244"/>
      <c r="AN481" s="244"/>
      <c r="AO481" s="244"/>
    </row>
    <row r="482" spans="16:41">
      <c r="P482" s="244"/>
      <c r="Q482" s="244"/>
      <c r="R482" s="244"/>
      <c r="S482" s="244"/>
      <c r="T482" s="244"/>
      <c r="U482" s="244"/>
      <c r="V482" s="244"/>
      <c r="W482" s="244"/>
      <c r="X482" s="244"/>
      <c r="Y482" s="244"/>
      <c r="Z482" s="244"/>
      <c r="AA482" s="244"/>
      <c r="AB482" s="244"/>
      <c r="AC482" s="244"/>
      <c r="AD482" s="244"/>
      <c r="AE482" s="244"/>
      <c r="AF482" s="244"/>
      <c r="AG482" s="244"/>
      <c r="AH482" s="244"/>
      <c r="AI482" s="244"/>
      <c r="AJ482" s="244"/>
      <c r="AK482" s="244"/>
      <c r="AL482" s="244"/>
      <c r="AM482" s="244"/>
      <c r="AN482" s="244"/>
      <c r="AO482" s="244"/>
    </row>
    <row r="483" spans="16:41">
      <c r="P483" s="244"/>
      <c r="Q483" s="244"/>
      <c r="R483" s="244"/>
      <c r="S483" s="244"/>
      <c r="T483" s="244"/>
      <c r="U483" s="244"/>
      <c r="V483" s="244"/>
      <c r="W483" s="244"/>
      <c r="X483" s="244"/>
      <c r="Y483" s="244"/>
      <c r="Z483" s="244"/>
      <c r="AA483" s="244"/>
      <c r="AB483" s="244"/>
      <c r="AC483" s="244"/>
      <c r="AD483" s="244"/>
      <c r="AE483" s="244"/>
      <c r="AF483" s="244"/>
      <c r="AG483" s="244"/>
      <c r="AH483" s="244"/>
      <c r="AI483" s="244"/>
      <c r="AJ483" s="244"/>
      <c r="AK483" s="244"/>
      <c r="AL483" s="244"/>
      <c r="AM483" s="244"/>
      <c r="AN483" s="244"/>
      <c r="AO483" s="244"/>
    </row>
    <row r="484" spans="16:41">
      <c r="P484" s="244"/>
      <c r="Q484" s="244"/>
      <c r="R484" s="244"/>
      <c r="S484" s="244"/>
      <c r="T484" s="244"/>
      <c r="U484" s="244"/>
      <c r="V484" s="244"/>
      <c r="W484" s="244"/>
      <c r="X484" s="244"/>
      <c r="Y484" s="244"/>
      <c r="Z484" s="244"/>
      <c r="AA484" s="244"/>
      <c r="AB484" s="244"/>
      <c r="AC484" s="244"/>
      <c r="AD484" s="244"/>
      <c r="AE484" s="244"/>
      <c r="AF484" s="244"/>
      <c r="AG484" s="244"/>
      <c r="AH484" s="244"/>
      <c r="AI484" s="244"/>
      <c r="AJ484" s="244"/>
      <c r="AK484" s="244"/>
      <c r="AL484" s="244"/>
      <c r="AM484" s="244"/>
      <c r="AN484" s="244"/>
      <c r="AO484" s="244"/>
    </row>
    <row r="485" spans="16:41">
      <c r="P485" s="244"/>
      <c r="Q485" s="244"/>
      <c r="R485" s="244"/>
      <c r="S485" s="244"/>
      <c r="T485" s="244"/>
      <c r="U485" s="244"/>
      <c r="V485" s="244"/>
      <c r="W485" s="244"/>
      <c r="X485" s="244"/>
      <c r="Y485" s="244"/>
      <c r="Z485" s="244"/>
      <c r="AA485" s="244"/>
      <c r="AB485" s="244"/>
      <c r="AC485" s="244"/>
      <c r="AD485" s="244"/>
      <c r="AE485" s="244"/>
      <c r="AF485" s="244"/>
      <c r="AG485" s="244"/>
      <c r="AH485" s="244"/>
      <c r="AI485" s="244"/>
      <c r="AJ485" s="244"/>
      <c r="AK485" s="244"/>
      <c r="AL485" s="244"/>
      <c r="AM485" s="244"/>
      <c r="AN485" s="244"/>
      <c r="AO485" s="244"/>
    </row>
    <row r="486" spans="16:41">
      <c r="P486" s="244"/>
      <c r="Q486" s="244"/>
      <c r="R486" s="244"/>
      <c r="S486" s="244"/>
      <c r="T486" s="244"/>
      <c r="U486" s="244"/>
      <c r="V486" s="244"/>
      <c r="W486" s="244"/>
      <c r="X486" s="244"/>
      <c r="Y486" s="244"/>
      <c r="Z486" s="244"/>
      <c r="AA486" s="244"/>
      <c r="AB486" s="244"/>
      <c r="AC486" s="244"/>
      <c r="AD486" s="244"/>
      <c r="AE486" s="244"/>
      <c r="AF486" s="244"/>
      <c r="AG486" s="244"/>
      <c r="AH486" s="244"/>
      <c r="AI486" s="244"/>
      <c r="AJ486" s="244"/>
      <c r="AK486" s="244"/>
      <c r="AL486" s="244"/>
      <c r="AM486" s="244"/>
      <c r="AN486" s="244"/>
      <c r="AO486" s="244"/>
    </row>
    <row r="487" spans="16:41">
      <c r="P487" s="244"/>
      <c r="Q487" s="244"/>
      <c r="R487" s="244"/>
      <c r="S487" s="244"/>
      <c r="T487" s="244"/>
      <c r="U487" s="244"/>
      <c r="V487" s="244"/>
      <c r="W487" s="244"/>
      <c r="X487" s="244"/>
      <c r="Y487" s="244"/>
      <c r="Z487" s="244"/>
      <c r="AA487" s="244"/>
      <c r="AB487" s="244"/>
      <c r="AC487" s="244"/>
      <c r="AD487" s="244"/>
      <c r="AE487" s="244"/>
      <c r="AF487" s="244"/>
      <c r="AG487" s="244"/>
      <c r="AH487" s="244"/>
      <c r="AI487" s="244"/>
      <c r="AJ487" s="244"/>
      <c r="AK487" s="244"/>
      <c r="AL487" s="244"/>
      <c r="AM487" s="244"/>
      <c r="AN487" s="244"/>
      <c r="AO487" s="244"/>
    </row>
    <row r="488" spans="16:41">
      <c r="P488" s="244"/>
      <c r="Q488" s="244"/>
      <c r="R488" s="244"/>
      <c r="S488" s="244"/>
      <c r="T488" s="244"/>
      <c r="U488" s="244"/>
      <c r="V488" s="244"/>
      <c r="W488" s="244"/>
      <c r="X488" s="244"/>
      <c r="Y488" s="244"/>
      <c r="Z488" s="244"/>
      <c r="AA488" s="244"/>
      <c r="AB488" s="244"/>
      <c r="AC488" s="244"/>
      <c r="AD488" s="244"/>
      <c r="AE488" s="244"/>
      <c r="AF488" s="244"/>
      <c r="AG488" s="244"/>
      <c r="AH488" s="244"/>
      <c r="AI488" s="244"/>
      <c r="AJ488" s="244"/>
      <c r="AK488" s="244"/>
      <c r="AL488" s="244"/>
      <c r="AM488" s="244"/>
      <c r="AN488" s="244"/>
      <c r="AO488" s="244"/>
    </row>
    <row r="489" spans="16:41">
      <c r="P489" s="244"/>
      <c r="Q489" s="244"/>
      <c r="R489" s="244"/>
      <c r="S489" s="244"/>
      <c r="T489" s="244"/>
      <c r="U489" s="244"/>
      <c r="V489" s="244"/>
      <c r="W489" s="244"/>
      <c r="X489" s="244"/>
      <c r="Y489" s="244"/>
      <c r="Z489" s="244"/>
      <c r="AA489" s="244"/>
      <c r="AB489" s="244"/>
      <c r="AC489" s="244"/>
      <c r="AD489" s="244"/>
      <c r="AE489" s="244"/>
      <c r="AF489" s="244"/>
      <c r="AG489" s="244"/>
      <c r="AH489" s="244"/>
      <c r="AI489" s="244"/>
      <c r="AJ489" s="244"/>
      <c r="AK489" s="244"/>
      <c r="AL489" s="244"/>
      <c r="AM489" s="244"/>
      <c r="AN489" s="244"/>
      <c r="AO489" s="244"/>
    </row>
    <row r="490" spans="16:41">
      <c r="P490" s="244"/>
      <c r="Q490" s="244"/>
      <c r="R490" s="244"/>
      <c r="S490" s="244"/>
      <c r="T490" s="244"/>
      <c r="U490" s="244"/>
      <c r="V490" s="244"/>
      <c r="W490" s="244"/>
      <c r="X490" s="244"/>
      <c r="Y490" s="244"/>
      <c r="Z490" s="244"/>
      <c r="AA490" s="244"/>
      <c r="AB490" s="244"/>
      <c r="AC490" s="244"/>
      <c r="AD490" s="244"/>
      <c r="AE490" s="244"/>
      <c r="AF490" s="244"/>
      <c r="AG490" s="244"/>
      <c r="AH490" s="244"/>
      <c r="AI490" s="244"/>
      <c r="AJ490" s="244"/>
      <c r="AK490" s="244"/>
      <c r="AL490" s="244"/>
      <c r="AM490" s="244"/>
      <c r="AN490" s="244"/>
      <c r="AO490" s="244"/>
    </row>
    <row r="491" spans="16:41">
      <c r="P491" s="244"/>
      <c r="Q491" s="244"/>
      <c r="R491" s="244"/>
      <c r="S491" s="244"/>
      <c r="T491" s="244"/>
      <c r="U491" s="244"/>
      <c r="V491" s="244"/>
      <c r="W491" s="244"/>
      <c r="X491" s="244"/>
      <c r="Y491" s="244"/>
      <c r="Z491" s="244"/>
      <c r="AA491" s="244"/>
      <c r="AB491" s="244"/>
      <c r="AC491" s="244"/>
      <c r="AD491" s="244"/>
      <c r="AE491" s="244"/>
      <c r="AF491" s="244"/>
      <c r="AG491" s="244"/>
      <c r="AH491" s="244"/>
      <c r="AI491" s="244"/>
      <c r="AJ491" s="244"/>
      <c r="AK491" s="244"/>
      <c r="AL491" s="244"/>
      <c r="AM491" s="244"/>
      <c r="AN491" s="244"/>
      <c r="AO491" s="244"/>
    </row>
    <row r="492" spans="16:41">
      <c r="P492" s="244"/>
      <c r="Q492" s="244"/>
      <c r="R492" s="244"/>
      <c r="S492" s="244"/>
      <c r="T492" s="244"/>
      <c r="U492" s="244"/>
      <c r="V492" s="244"/>
      <c r="W492" s="244"/>
      <c r="X492" s="244"/>
      <c r="Y492" s="244"/>
      <c r="Z492" s="244"/>
      <c r="AA492" s="244"/>
      <c r="AB492" s="244"/>
      <c r="AC492" s="244"/>
      <c r="AD492" s="244"/>
      <c r="AE492" s="244"/>
      <c r="AF492" s="244"/>
      <c r="AG492" s="244"/>
      <c r="AH492" s="244"/>
      <c r="AI492" s="244"/>
      <c r="AJ492" s="244"/>
      <c r="AK492" s="244"/>
      <c r="AL492" s="244"/>
      <c r="AM492" s="244"/>
      <c r="AN492" s="244"/>
      <c r="AO492" s="244"/>
    </row>
    <row r="493" spans="16:41">
      <c r="P493" s="244"/>
      <c r="Q493" s="244"/>
      <c r="R493" s="244"/>
      <c r="S493" s="244"/>
      <c r="T493" s="244"/>
      <c r="U493" s="244"/>
      <c r="V493" s="244"/>
      <c r="W493" s="244"/>
      <c r="X493" s="244"/>
      <c r="Y493" s="244"/>
      <c r="Z493" s="244"/>
      <c r="AA493" s="244"/>
      <c r="AB493" s="244"/>
      <c r="AC493" s="244"/>
      <c r="AD493" s="244"/>
      <c r="AE493" s="244"/>
      <c r="AF493" s="244"/>
      <c r="AG493" s="244"/>
      <c r="AH493" s="244"/>
      <c r="AI493" s="244"/>
      <c r="AJ493" s="244"/>
      <c r="AK493" s="244"/>
      <c r="AL493" s="244"/>
      <c r="AM493" s="244"/>
      <c r="AN493" s="244"/>
      <c r="AO493" s="244"/>
    </row>
    <row r="494" spans="16:41">
      <c r="P494" s="244"/>
      <c r="Q494" s="244"/>
      <c r="R494" s="244"/>
      <c r="S494" s="244"/>
      <c r="T494" s="244"/>
      <c r="U494" s="244"/>
      <c r="V494" s="244"/>
      <c r="W494" s="244"/>
      <c r="X494" s="244"/>
      <c r="Y494" s="244"/>
      <c r="Z494" s="244"/>
      <c r="AA494" s="244"/>
      <c r="AB494" s="244"/>
      <c r="AC494" s="244"/>
      <c r="AD494" s="244"/>
      <c r="AE494" s="244"/>
      <c r="AF494" s="244"/>
      <c r="AG494" s="244"/>
      <c r="AH494" s="244"/>
      <c r="AI494" s="244"/>
      <c r="AJ494" s="244"/>
      <c r="AK494" s="244"/>
      <c r="AL494" s="244"/>
      <c r="AM494" s="244"/>
      <c r="AN494" s="244"/>
      <c r="AO494" s="244"/>
    </row>
    <row r="495" spans="16:41">
      <c r="P495" s="244"/>
      <c r="Q495" s="244"/>
      <c r="R495" s="244"/>
      <c r="S495" s="244"/>
      <c r="T495" s="244"/>
      <c r="U495" s="244"/>
      <c r="V495" s="244"/>
      <c r="W495" s="244"/>
      <c r="X495" s="244"/>
      <c r="Y495" s="244"/>
      <c r="Z495" s="244"/>
      <c r="AA495" s="244"/>
      <c r="AB495" s="244"/>
      <c r="AC495" s="244"/>
      <c r="AD495" s="244"/>
      <c r="AE495" s="244"/>
      <c r="AF495" s="244"/>
      <c r="AG495" s="244"/>
      <c r="AH495" s="244"/>
      <c r="AI495" s="244"/>
      <c r="AJ495" s="244"/>
      <c r="AK495" s="244"/>
      <c r="AL495" s="244"/>
      <c r="AM495" s="244"/>
      <c r="AN495" s="244"/>
      <c r="AO495" s="244"/>
    </row>
    <row r="496" spans="16:41">
      <c r="P496" s="244"/>
      <c r="Q496" s="244"/>
      <c r="R496" s="244"/>
      <c r="S496" s="244"/>
      <c r="T496" s="244"/>
      <c r="U496" s="244"/>
      <c r="V496" s="244"/>
      <c r="W496" s="244"/>
      <c r="X496" s="244"/>
      <c r="Y496" s="244"/>
      <c r="Z496" s="244"/>
      <c r="AA496" s="244"/>
      <c r="AB496" s="244"/>
      <c r="AC496" s="244"/>
      <c r="AD496" s="244"/>
      <c r="AE496" s="244"/>
      <c r="AF496" s="244"/>
      <c r="AG496" s="244"/>
      <c r="AH496" s="244"/>
      <c r="AI496" s="244"/>
      <c r="AJ496" s="244"/>
      <c r="AK496" s="244"/>
      <c r="AL496" s="244"/>
      <c r="AM496" s="244"/>
      <c r="AN496" s="244"/>
      <c r="AO496" s="244"/>
    </row>
    <row r="497" spans="16:41">
      <c r="P497" s="244"/>
      <c r="Q497" s="244"/>
      <c r="R497" s="244"/>
      <c r="S497" s="244"/>
      <c r="T497" s="244"/>
      <c r="U497" s="244"/>
      <c r="V497" s="244"/>
      <c r="W497" s="244"/>
      <c r="X497" s="244"/>
      <c r="Y497" s="244"/>
      <c r="Z497" s="244"/>
      <c r="AA497" s="244"/>
      <c r="AB497" s="244"/>
      <c r="AC497" s="244"/>
      <c r="AD497" s="244"/>
      <c r="AE497" s="244"/>
      <c r="AF497" s="244"/>
      <c r="AG497" s="244"/>
      <c r="AH497" s="244"/>
      <c r="AI497" s="244"/>
      <c r="AJ497" s="244"/>
      <c r="AK497" s="244"/>
      <c r="AL497" s="244"/>
      <c r="AM497" s="244"/>
      <c r="AN497" s="244"/>
      <c r="AO497" s="244"/>
    </row>
    <row r="498" spans="16:41">
      <c r="P498" s="244"/>
      <c r="Q498" s="244"/>
      <c r="R498" s="244"/>
      <c r="S498" s="244"/>
      <c r="T498" s="244"/>
      <c r="U498" s="244"/>
      <c r="V498" s="244"/>
      <c r="W498" s="244"/>
      <c r="X498" s="244"/>
      <c r="Y498" s="244"/>
      <c r="Z498" s="244"/>
      <c r="AA498" s="244"/>
      <c r="AB498" s="244"/>
      <c r="AC498" s="244"/>
      <c r="AD498" s="244"/>
      <c r="AE498" s="244"/>
      <c r="AF498" s="244"/>
      <c r="AG498" s="244"/>
      <c r="AH498" s="244"/>
      <c r="AI498" s="244"/>
      <c r="AJ498" s="244"/>
      <c r="AK498" s="244"/>
      <c r="AL498" s="244"/>
      <c r="AM498" s="244"/>
      <c r="AN498" s="244"/>
      <c r="AO498" s="244"/>
    </row>
    <row r="499" spans="16:41">
      <c r="P499" s="244"/>
      <c r="Q499" s="244"/>
      <c r="R499" s="244"/>
      <c r="S499" s="244"/>
      <c r="T499" s="244"/>
      <c r="U499" s="244"/>
      <c r="V499" s="244"/>
      <c r="W499" s="244"/>
      <c r="X499" s="244"/>
      <c r="Y499" s="244"/>
      <c r="Z499" s="244"/>
      <c r="AA499" s="244"/>
      <c r="AB499" s="244"/>
      <c r="AC499" s="244"/>
      <c r="AD499" s="244"/>
      <c r="AE499" s="244"/>
      <c r="AF499" s="244"/>
      <c r="AG499" s="244"/>
      <c r="AH499" s="244"/>
      <c r="AI499" s="244"/>
      <c r="AJ499" s="244"/>
      <c r="AK499" s="244"/>
      <c r="AL499" s="244"/>
      <c r="AM499" s="244"/>
      <c r="AN499" s="244"/>
      <c r="AO499" s="244"/>
    </row>
    <row r="500" spans="16:41">
      <c r="P500" s="244"/>
      <c r="Q500" s="244"/>
      <c r="R500" s="244"/>
      <c r="S500" s="244"/>
      <c r="T500" s="244"/>
      <c r="U500" s="244"/>
      <c r="V500" s="244"/>
      <c r="W500" s="244"/>
      <c r="X500" s="244"/>
      <c r="Y500" s="244"/>
      <c r="Z500" s="244"/>
      <c r="AA500" s="244"/>
      <c r="AB500" s="244"/>
      <c r="AC500" s="244"/>
      <c r="AD500" s="244"/>
      <c r="AE500" s="244"/>
      <c r="AF500" s="244"/>
      <c r="AG500" s="244"/>
      <c r="AH500" s="244"/>
      <c r="AI500" s="244"/>
      <c r="AJ500" s="244"/>
      <c r="AK500" s="244"/>
      <c r="AL500" s="244"/>
      <c r="AM500" s="244"/>
      <c r="AN500" s="244"/>
      <c r="AO500" s="244"/>
    </row>
    <row r="501" spans="16:41">
      <c r="P501" s="244"/>
      <c r="Q501" s="244"/>
      <c r="R501" s="244"/>
      <c r="S501" s="244"/>
      <c r="T501" s="244"/>
      <c r="U501" s="244"/>
      <c r="V501" s="244"/>
      <c r="W501" s="244"/>
      <c r="X501" s="244"/>
      <c r="Y501" s="244"/>
      <c r="Z501" s="244"/>
      <c r="AA501" s="244"/>
      <c r="AB501" s="244"/>
      <c r="AC501" s="244"/>
      <c r="AD501" s="244"/>
      <c r="AE501" s="244"/>
      <c r="AF501" s="244"/>
      <c r="AG501" s="244"/>
      <c r="AH501" s="244"/>
      <c r="AI501" s="244"/>
      <c r="AJ501" s="244"/>
      <c r="AK501" s="244"/>
      <c r="AL501" s="244"/>
      <c r="AM501" s="244"/>
      <c r="AN501" s="244"/>
      <c r="AO501" s="244"/>
    </row>
    <row r="502" spans="16:41">
      <c r="P502" s="244"/>
      <c r="Q502" s="244"/>
      <c r="R502" s="244"/>
      <c r="S502" s="244"/>
      <c r="T502" s="244"/>
      <c r="U502" s="244"/>
      <c r="V502" s="244"/>
      <c r="W502" s="244"/>
      <c r="X502" s="244"/>
      <c r="Y502" s="244"/>
      <c r="Z502" s="244"/>
      <c r="AA502" s="244"/>
      <c r="AB502" s="244"/>
      <c r="AC502" s="244"/>
      <c r="AD502" s="244"/>
      <c r="AE502" s="244"/>
      <c r="AF502" s="244"/>
      <c r="AG502" s="244"/>
      <c r="AH502" s="244"/>
      <c r="AI502" s="244"/>
      <c r="AJ502" s="244"/>
      <c r="AK502" s="244"/>
      <c r="AL502" s="244"/>
      <c r="AM502" s="244"/>
      <c r="AN502" s="244"/>
      <c r="AO502" s="244"/>
    </row>
    <row r="503" spans="16:41">
      <c r="P503" s="244"/>
      <c r="Q503" s="244"/>
      <c r="R503" s="244"/>
      <c r="S503" s="244"/>
      <c r="T503" s="244"/>
      <c r="U503" s="244"/>
      <c r="V503" s="244"/>
      <c r="W503" s="244"/>
      <c r="X503" s="244"/>
      <c r="Y503" s="244"/>
      <c r="Z503" s="244"/>
      <c r="AA503" s="244"/>
      <c r="AB503" s="244"/>
      <c r="AC503" s="244"/>
      <c r="AD503" s="244"/>
      <c r="AE503" s="244"/>
      <c r="AF503" s="244"/>
      <c r="AG503" s="244"/>
      <c r="AH503" s="244"/>
      <c r="AI503" s="244"/>
      <c r="AJ503" s="244"/>
      <c r="AK503" s="244"/>
      <c r="AL503" s="244"/>
      <c r="AM503" s="244"/>
      <c r="AN503" s="244"/>
      <c r="AO503" s="244"/>
    </row>
    <row r="504" spans="16:41">
      <c r="P504" s="244"/>
      <c r="Q504" s="244"/>
      <c r="R504" s="244"/>
      <c r="S504" s="244"/>
      <c r="T504" s="244"/>
      <c r="U504" s="244"/>
      <c r="V504" s="244"/>
      <c r="W504" s="244"/>
      <c r="X504" s="244"/>
      <c r="Y504" s="244"/>
      <c r="Z504" s="244"/>
      <c r="AA504" s="244"/>
      <c r="AB504" s="244"/>
      <c r="AC504" s="244"/>
      <c r="AD504" s="244"/>
      <c r="AE504" s="244"/>
      <c r="AF504" s="244"/>
      <c r="AG504" s="244"/>
      <c r="AH504" s="244"/>
      <c r="AI504" s="244"/>
      <c r="AJ504" s="244"/>
      <c r="AK504" s="244"/>
      <c r="AL504" s="244"/>
      <c r="AM504" s="244"/>
      <c r="AN504" s="244"/>
      <c r="AO504" s="244"/>
    </row>
    <row r="505" spans="16:41">
      <c r="P505" s="244"/>
      <c r="Q505" s="244"/>
      <c r="R505" s="244"/>
      <c r="S505" s="244"/>
      <c r="T505" s="244"/>
      <c r="U505" s="244"/>
      <c r="V505" s="244"/>
      <c r="W505" s="244"/>
      <c r="X505" s="244"/>
      <c r="Y505" s="244"/>
      <c r="Z505" s="244"/>
      <c r="AA505" s="244"/>
      <c r="AB505" s="244"/>
      <c r="AC505" s="244"/>
      <c r="AD505" s="244"/>
      <c r="AE505" s="244"/>
      <c r="AF505" s="244"/>
      <c r="AG505" s="244"/>
      <c r="AH505" s="244"/>
      <c r="AI505" s="244"/>
      <c r="AJ505" s="244"/>
      <c r="AK505" s="244"/>
      <c r="AL505" s="244"/>
      <c r="AM505" s="244"/>
      <c r="AN505" s="244"/>
      <c r="AO505" s="244"/>
    </row>
    <row r="506" spans="16:41">
      <c r="P506" s="244"/>
      <c r="Q506" s="244"/>
      <c r="R506" s="244"/>
      <c r="S506" s="244"/>
      <c r="T506" s="244"/>
      <c r="U506" s="244"/>
      <c r="V506" s="244"/>
      <c r="W506" s="244"/>
      <c r="X506" s="244"/>
      <c r="Y506" s="244"/>
      <c r="Z506" s="244"/>
      <c r="AA506" s="244"/>
      <c r="AB506" s="244"/>
      <c r="AC506" s="244"/>
      <c r="AD506" s="244"/>
      <c r="AE506" s="244"/>
      <c r="AF506" s="244"/>
      <c r="AG506" s="244"/>
      <c r="AH506" s="244"/>
      <c r="AI506" s="244"/>
      <c r="AJ506" s="244"/>
      <c r="AK506" s="244"/>
      <c r="AL506" s="244"/>
      <c r="AM506" s="244"/>
      <c r="AN506" s="244"/>
      <c r="AO506" s="244"/>
    </row>
    <row r="507" spans="16:41">
      <c r="P507" s="244"/>
      <c r="Q507" s="244"/>
      <c r="R507" s="244"/>
      <c r="S507" s="244"/>
      <c r="T507" s="244"/>
      <c r="U507" s="244"/>
      <c r="V507" s="244"/>
      <c r="W507" s="244"/>
      <c r="X507" s="244"/>
      <c r="Y507" s="244"/>
      <c r="Z507" s="244"/>
      <c r="AA507" s="244"/>
      <c r="AB507" s="244"/>
      <c r="AC507" s="244"/>
      <c r="AD507" s="244"/>
      <c r="AE507" s="244"/>
      <c r="AF507" s="244"/>
      <c r="AG507" s="244"/>
      <c r="AH507" s="244"/>
      <c r="AI507" s="244"/>
      <c r="AJ507" s="244"/>
      <c r="AK507" s="244"/>
      <c r="AL507" s="244"/>
      <c r="AM507" s="244"/>
      <c r="AN507" s="244"/>
      <c r="AO507" s="244"/>
    </row>
    <row r="508" spans="16:41">
      <c r="P508" s="244"/>
      <c r="Q508" s="244"/>
      <c r="R508" s="244"/>
      <c r="S508" s="244"/>
      <c r="T508" s="244"/>
      <c r="U508" s="244"/>
      <c r="V508" s="244"/>
      <c r="W508" s="244"/>
      <c r="X508" s="244"/>
      <c r="Y508" s="244"/>
      <c r="Z508" s="244"/>
      <c r="AA508" s="244"/>
      <c r="AB508" s="244"/>
      <c r="AC508" s="244"/>
      <c r="AD508" s="244"/>
      <c r="AE508" s="244"/>
      <c r="AF508" s="244"/>
      <c r="AG508" s="244"/>
      <c r="AH508" s="244"/>
      <c r="AI508" s="244"/>
      <c r="AJ508" s="244"/>
      <c r="AK508" s="244"/>
      <c r="AL508" s="244"/>
      <c r="AM508" s="244"/>
      <c r="AN508" s="244"/>
      <c r="AO508" s="244"/>
    </row>
    <row r="509" spans="16:41">
      <c r="P509" s="244"/>
      <c r="Q509" s="244"/>
      <c r="R509" s="244"/>
      <c r="S509" s="244"/>
      <c r="T509" s="244"/>
      <c r="U509" s="244"/>
      <c r="V509" s="244"/>
      <c r="W509" s="244"/>
      <c r="X509" s="244"/>
      <c r="Y509" s="244"/>
      <c r="Z509" s="244"/>
      <c r="AA509" s="244"/>
      <c r="AB509" s="244"/>
      <c r="AC509" s="244"/>
      <c r="AD509" s="244"/>
      <c r="AE509" s="244"/>
      <c r="AF509" s="244"/>
      <c r="AG509" s="244"/>
      <c r="AH509" s="244"/>
      <c r="AI509" s="244"/>
      <c r="AJ509" s="244"/>
      <c r="AK509" s="244"/>
      <c r="AL509" s="244"/>
      <c r="AM509" s="244"/>
      <c r="AN509" s="244"/>
      <c r="AO509" s="244"/>
    </row>
    <row r="510" spans="16:41">
      <c r="P510" s="244"/>
      <c r="Q510" s="244"/>
      <c r="R510" s="244"/>
      <c r="S510" s="244"/>
      <c r="T510" s="244"/>
      <c r="U510" s="244"/>
      <c r="V510" s="244"/>
      <c r="W510" s="244"/>
      <c r="X510" s="244"/>
      <c r="Y510" s="244"/>
      <c r="Z510" s="244"/>
      <c r="AA510" s="244"/>
      <c r="AB510" s="244"/>
      <c r="AC510" s="244"/>
      <c r="AD510" s="244"/>
      <c r="AE510" s="244"/>
      <c r="AF510" s="244"/>
      <c r="AG510" s="244"/>
      <c r="AH510" s="244"/>
      <c r="AI510" s="244"/>
      <c r="AJ510" s="244"/>
      <c r="AK510" s="244"/>
      <c r="AL510" s="244"/>
      <c r="AM510" s="244"/>
      <c r="AN510" s="244"/>
      <c r="AO510" s="244"/>
    </row>
    <row r="511" spans="16:41">
      <c r="P511" s="244"/>
      <c r="Q511" s="244"/>
      <c r="R511" s="244"/>
      <c r="S511" s="244"/>
      <c r="T511" s="244"/>
      <c r="U511" s="244"/>
      <c r="V511" s="244"/>
      <c r="W511" s="244"/>
      <c r="X511" s="244"/>
      <c r="Y511" s="244"/>
      <c r="Z511" s="244"/>
      <c r="AA511" s="244"/>
      <c r="AB511" s="244"/>
      <c r="AC511" s="244"/>
      <c r="AD511" s="244"/>
      <c r="AE511" s="244"/>
      <c r="AF511" s="244"/>
      <c r="AG511" s="244"/>
      <c r="AH511" s="244"/>
      <c r="AI511" s="244"/>
      <c r="AJ511" s="244"/>
      <c r="AK511" s="244"/>
      <c r="AL511" s="244"/>
      <c r="AM511" s="244"/>
      <c r="AN511" s="244"/>
      <c r="AO511" s="244"/>
    </row>
    <row r="512" spans="16:41">
      <c r="P512" s="244"/>
      <c r="Q512" s="244"/>
      <c r="R512" s="244"/>
      <c r="S512" s="244"/>
      <c r="T512" s="244"/>
      <c r="U512" s="244"/>
      <c r="V512" s="244"/>
      <c r="W512" s="244"/>
      <c r="X512" s="244"/>
      <c r="Y512" s="244"/>
      <c r="Z512" s="244"/>
      <c r="AA512" s="244"/>
      <c r="AB512" s="244"/>
      <c r="AC512" s="244"/>
      <c r="AD512" s="244"/>
      <c r="AE512" s="244"/>
      <c r="AF512" s="244"/>
      <c r="AG512" s="244"/>
      <c r="AH512" s="244"/>
      <c r="AI512" s="244"/>
      <c r="AJ512" s="244"/>
      <c r="AK512" s="244"/>
      <c r="AL512" s="244"/>
      <c r="AM512" s="244"/>
      <c r="AN512" s="244"/>
      <c r="AO512" s="244"/>
    </row>
    <row r="513" spans="16:41">
      <c r="P513" s="244"/>
      <c r="Q513" s="244"/>
      <c r="R513" s="244"/>
      <c r="S513" s="244"/>
      <c r="T513" s="244"/>
      <c r="U513" s="244"/>
      <c r="V513" s="244"/>
      <c r="W513" s="244"/>
      <c r="X513" s="244"/>
      <c r="Y513" s="244"/>
      <c r="Z513" s="244"/>
      <c r="AA513" s="244"/>
      <c r="AB513" s="244"/>
      <c r="AC513" s="244"/>
      <c r="AD513" s="244"/>
      <c r="AE513" s="244"/>
      <c r="AF513" s="244"/>
      <c r="AG513" s="244"/>
      <c r="AH513" s="244"/>
      <c r="AI513" s="244"/>
      <c r="AJ513" s="244"/>
      <c r="AK513" s="244"/>
      <c r="AL513" s="244"/>
      <c r="AM513" s="244"/>
      <c r="AN513" s="244"/>
      <c r="AO513" s="244"/>
    </row>
    <row r="514" spans="16:41">
      <c r="P514" s="244"/>
      <c r="Q514" s="244"/>
      <c r="R514" s="244"/>
      <c r="S514" s="244"/>
      <c r="T514" s="244"/>
      <c r="U514" s="244"/>
      <c r="V514" s="244"/>
      <c r="W514" s="244"/>
      <c r="X514" s="244"/>
      <c r="Y514" s="244"/>
      <c r="Z514" s="244"/>
      <c r="AA514" s="244"/>
      <c r="AB514" s="244"/>
      <c r="AC514" s="244"/>
      <c r="AD514" s="244"/>
      <c r="AE514" s="244"/>
      <c r="AF514" s="244"/>
      <c r="AG514" s="244"/>
      <c r="AH514" s="244"/>
      <c r="AI514" s="244"/>
      <c r="AJ514" s="244"/>
      <c r="AK514" s="244"/>
      <c r="AL514" s="244"/>
      <c r="AM514" s="244"/>
      <c r="AN514" s="244"/>
      <c r="AO514" s="244"/>
    </row>
    <row r="515" spans="16:41">
      <c r="P515" s="244"/>
      <c r="Q515" s="244"/>
      <c r="R515" s="244"/>
      <c r="S515" s="244"/>
      <c r="T515" s="244"/>
      <c r="U515" s="244"/>
      <c r="V515" s="244"/>
      <c r="W515" s="244"/>
      <c r="X515" s="244"/>
      <c r="Y515" s="244"/>
      <c r="Z515" s="244"/>
      <c r="AA515" s="244"/>
      <c r="AB515" s="244"/>
      <c r="AC515" s="244"/>
      <c r="AD515" s="244"/>
      <c r="AE515" s="244"/>
      <c r="AF515" s="244"/>
      <c r="AG515" s="244"/>
      <c r="AH515" s="244"/>
      <c r="AI515" s="244"/>
      <c r="AJ515" s="244"/>
      <c r="AK515" s="244"/>
      <c r="AL515" s="244"/>
      <c r="AM515" s="244"/>
      <c r="AN515" s="244"/>
      <c r="AO515" s="244"/>
    </row>
    <row r="516" spans="16:41">
      <c r="P516" s="244"/>
      <c r="Q516" s="244"/>
      <c r="R516" s="244"/>
      <c r="S516" s="244"/>
      <c r="T516" s="244"/>
      <c r="U516" s="244"/>
      <c r="V516" s="244"/>
      <c r="W516" s="244"/>
      <c r="X516" s="244"/>
      <c r="Y516" s="244"/>
      <c r="Z516" s="244"/>
      <c r="AA516" s="244"/>
      <c r="AB516" s="244"/>
      <c r="AC516" s="244"/>
      <c r="AD516" s="244"/>
      <c r="AE516" s="244"/>
      <c r="AF516" s="244"/>
      <c r="AG516" s="244"/>
      <c r="AH516" s="244"/>
      <c r="AI516" s="244"/>
      <c r="AJ516" s="244"/>
      <c r="AK516" s="244"/>
      <c r="AL516" s="244"/>
      <c r="AM516" s="244"/>
      <c r="AN516" s="244"/>
      <c r="AO516" s="244"/>
    </row>
    <row r="517" spans="16:41">
      <c r="P517" s="244"/>
      <c r="Q517" s="244"/>
      <c r="R517" s="244"/>
      <c r="S517" s="244"/>
      <c r="T517" s="244"/>
      <c r="U517" s="244"/>
      <c r="V517" s="244"/>
      <c r="W517" s="244"/>
      <c r="X517" s="244"/>
      <c r="Y517" s="244"/>
      <c r="Z517" s="244"/>
      <c r="AA517" s="244"/>
      <c r="AB517" s="244"/>
      <c r="AC517" s="244"/>
      <c r="AD517" s="244"/>
      <c r="AE517" s="244"/>
      <c r="AF517" s="244"/>
      <c r="AG517" s="244"/>
      <c r="AH517" s="244"/>
      <c r="AI517" s="244"/>
      <c r="AJ517" s="244"/>
      <c r="AK517" s="244"/>
      <c r="AL517" s="244"/>
      <c r="AM517" s="244"/>
      <c r="AN517" s="244"/>
      <c r="AO517" s="244"/>
    </row>
    <row r="518" spans="16:41">
      <c r="P518" s="244"/>
      <c r="Q518" s="244"/>
      <c r="R518" s="244"/>
      <c r="S518" s="244"/>
      <c r="T518" s="244"/>
      <c r="U518" s="244"/>
      <c r="V518" s="244"/>
      <c r="W518" s="244"/>
      <c r="X518" s="244"/>
      <c r="Y518" s="244"/>
      <c r="Z518" s="244"/>
      <c r="AA518" s="244"/>
      <c r="AB518" s="244"/>
      <c r="AC518" s="244"/>
      <c r="AD518" s="244"/>
      <c r="AE518" s="244"/>
      <c r="AF518" s="244"/>
      <c r="AG518" s="244"/>
      <c r="AH518" s="244"/>
      <c r="AI518" s="244"/>
      <c r="AJ518" s="244"/>
      <c r="AK518" s="244"/>
      <c r="AL518" s="244"/>
      <c r="AM518" s="244"/>
      <c r="AN518" s="244"/>
      <c r="AO518" s="244"/>
    </row>
    <row r="519" spans="16:41">
      <c r="P519" s="244"/>
      <c r="Q519" s="244"/>
      <c r="R519" s="244"/>
      <c r="S519" s="244"/>
      <c r="T519" s="244"/>
      <c r="U519" s="244"/>
      <c r="V519" s="244"/>
      <c r="W519" s="244"/>
      <c r="X519" s="244"/>
      <c r="Y519" s="244"/>
      <c r="Z519" s="244"/>
      <c r="AA519" s="244"/>
      <c r="AB519" s="244"/>
      <c r="AC519" s="244"/>
      <c r="AD519" s="244"/>
      <c r="AE519" s="244"/>
      <c r="AF519" s="244"/>
      <c r="AG519" s="244"/>
      <c r="AH519" s="244"/>
      <c r="AI519" s="244"/>
      <c r="AJ519" s="244"/>
      <c r="AK519" s="244"/>
      <c r="AL519" s="244"/>
      <c r="AM519" s="244"/>
      <c r="AN519" s="244"/>
      <c r="AO519" s="244"/>
    </row>
    <row r="520" spans="16:41">
      <c r="P520" s="244"/>
      <c r="Q520" s="244"/>
      <c r="R520" s="244"/>
      <c r="S520" s="244"/>
      <c r="T520" s="244"/>
      <c r="U520" s="244"/>
      <c r="V520" s="244"/>
      <c r="W520" s="244"/>
      <c r="X520" s="244"/>
      <c r="Y520" s="244"/>
      <c r="Z520" s="244"/>
      <c r="AA520" s="244"/>
      <c r="AB520" s="244"/>
      <c r="AC520" s="244"/>
      <c r="AD520" s="244"/>
      <c r="AE520" s="244"/>
      <c r="AF520" s="244"/>
      <c r="AG520" s="244"/>
      <c r="AH520" s="244"/>
      <c r="AI520" s="244"/>
      <c r="AJ520" s="244"/>
      <c r="AK520" s="244"/>
      <c r="AL520" s="244"/>
      <c r="AM520" s="244"/>
      <c r="AN520" s="244"/>
      <c r="AO520" s="244"/>
    </row>
    <row r="521" spans="16:41">
      <c r="P521" s="244"/>
      <c r="Q521" s="244"/>
      <c r="R521" s="244"/>
      <c r="S521" s="244"/>
      <c r="T521" s="244"/>
      <c r="U521" s="244"/>
      <c r="V521" s="244"/>
      <c r="W521" s="244"/>
      <c r="X521" s="244"/>
      <c r="Y521" s="244"/>
      <c r="Z521" s="244"/>
      <c r="AA521" s="244"/>
      <c r="AB521" s="244"/>
      <c r="AC521" s="244"/>
      <c r="AD521" s="244"/>
      <c r="AE521" s="244"/>
      <c r="AF521" s="244"/>
      <c r="AG521" s="244"/>
      <c r="AH521" s="244"/>
      <c r="AI521" s="244"/>
      <c r="AJ521" s="244"/>
      <c r="AK521" s="244"/>
      <c r="AL521" s="244"/>
      <c r="AM521" s="244"/>
      <c r="AN521" s="244"/>
      <c r="AO521" s="244"/>
    </row>
    <row r="522" spans="16:41">
      <c r="P522" s="244"/>
      <c r="Q522" s="244"/>
      <c r="R522" s="244"/>
      <c r="S522" s="244"/>
      <c r="T522" s="244"/>
      <c r="U522" s="244"/>
      <c r="V522" s="244"/>
      <c r="W522" s="244"/>
      <c r="X522" s="244"/>
      <c r="Y522" s="244"/>
      <c r="Z522" s="244"/>
      <c r="AA522" s="244"/>
      <c r="AB522" s="244"/>
      <c r="AC522" s="244"/>
      <c r="AD522" s="244"/>
      <c r="AE522" s="244"/>
      <c r="AF522" s="244"/>
      <c r="AG522" s="244"/>
      <c r="AH522" s="244"/>
      <c r="AI522" s="244"/>
      <c r="AJ522" s="244"/>
      <c r="AK522" s="244"/>
      <c r="AL522" s="244"/>
      <c r="AM522" s="244"/>
      <c r="AN522" s="244"/>
      <c r="AO522" s="244"/>
    </row>
    <row r="523" spans="16:41">
      <c r="P523" s="244"/>
      <c r="Q523" s="244"/>
      <c r="R523" s="244"/>
      <c r="S523" s="244"/>
      <c r="T523" s="244"/>
      <c r="U523" s="244"/>
      <c r="V523" s="244"/>
      <c r="W523" s="244"/>
      <c r="X523" s="244"/>
      <c r="Y523" s="244"/>
      <c r="Z523" s="244"/>
      <c r="AA523" s="244"/>
      <c r="AB523" s="244"/>
      <c r="AC523" s="244"/>
      <c r="AD523" s="244"/>
      <c r="AE523" s="244"/>
      <c r="AF523" s="244"/>
      <c r="AG523" s="244"/>
      <c r="AH523" s="244"/>
      <c r="AI523" s="244"/>
      <c r="AJ523" s="244"/>
      <c r="AK523" s="244"/>
      <c r="AL523" s="244"/>
      <c r="AM523" s="244"/>
      <c r="AN523" s="244"/>
      <c r="AO523" s="244"/>
    </row>
    <row r="524" spans="16:41">
      <c r="P524" s="244"/>
      <c r="Q524" s="244"/>
      <c r="R524" s="244"/>
      <c r="S524" s="244"/>
      <c r="T524" s="244"/>
      <c r="U524" s="244"/>
      <c r="V524" s="244"/>
      <c r="W524" s="244"/>
      <c r="X524" s="244"/>
      <c r="Y524" s="244"/>
      <c r="Z524" s="244"/>
      <c r="AA524" s="244"/>
      <c r="AB524" s="244"/>
      <c r="AC524" s="244"/>
      <c r="AD524" s="244"/>
      <c r="AE524" s="244"/>
      <c r="AF524" s="244"/>
      <c r="AG524" s="244"/>
      <c r="AH524" s="244"/>
      <c r="AI524" s="244"/>
      <c r="AJ524" s="244"/>
      <c r="AK524" s="244"/>
      <c r="AL524" s="244"/>
      <c r="AM524" s="244"/>
      <c r="AN524" s="244"/>
      <c r="AO524" s="244"/>
    </row>
    <row r="525" spans="16:41">
      <c r="P525" s="244"/>
      <c r="Q525" s="244"/>
      <c r="R525" s="244"/>
      <c r="S525" s="244"/>
      <c r="T525" s="244"/>
      <c r="U525" s="244"/>
      <c r="V525" s="244"/>
      <c r="W525" s="244"/>
      <c r="X525" s="244"/>
      <c r="Y525" s="244"/>
      <c r="Z525" s="244"/>
      <c r="AA525" s="244"/>
      <c r="AB525" s="244"/>
      <c r="AC525" s="244"/>
      <c r="AD525" s="244"/>
      <c r="AE525" s="244"/>
      <c r="AF525" s="244"/>
      <c r="AG525" s="244"/>
      <c r="AH525" s="244"/>
      <c r="AI525" s="244"/>
      <c r="AJ525" s="244"/>
      <c r="AK525" s="244"/>
      <c r="AL525" s="244"/>
      <c r="AM525" s="244"/>
      <c r="AN525" s="244"/>
      <c r="AO525" s="244"/>
    </row>
    <row r="526" spans="16:41">
      <c r="P526" s="244"/>
      <c r="Q526" s="244"/>
      <c r="R526" s="244"/>
      <c r="S526" s="244"/>
      <c r="T526" s="244"/>
      <c r="U526" s="244"/>
      <c r="V526" s="244"/>
      <c r="W526" s="244"/>
      <c r="X526" s="244"/>
      <c r="Y526" s="244"/>
      <c r="Z526" s="244"/>
      <c r="AA526" s="244"/>
      <c r="AB526" s="244"/>
      <c r="AC526" s="244"/>
      <c r="AD526" s="244"/>
      <c r="AE526" s="244"/>
      <c r="AF526" s="244"/>
      <c r="AG526" s="244"/>
      <c r="AH526" s="244"/>
      <c r="AI526" s="244"/>
      <c r="AJ526" s="244"/>
      <c r="AK526" s="244"/>
      <c r="AL526" s="244"/>
      <c r="AM526" s="244"/>
      <c r="AN526" s="244"/>
      <c r="AO526" s="244"/>
    </row>
    <row r="527" spans="16:41">
      <c r="P527" s="244"/>
      <c r="Q527" s="244"/>
      <c r="R527" s="244"/>
      <c r="S527" s="244"/>
      <c r="T527" s="244"/>
      <c r="U527" s="244"/>
      <c r="V527" s="244"/>
      <c r="W527" s="244"/>
      <c r="X527" s="244"/>
      <c r="Y527" s="244"/>
      <c r="Z527" s="244"/>
      <c r="AA527" s="244"/>
      <c r="AB527" s="244"/>
      <c r="AC527" s="244"/>
      <c r="AD527" s="244"/>
      <c r="AE527" s="244"/>
      <c r="AF527" s="244"/>
      <c r="AG527" s="244"/>
      <c r="AH527" s="244"/>
      <c r="AI527" s="244"/>
      <c r="AJ527" s="244"/>
      <c r="AK527" s="244"/>
      <c r="AL527" s="244"/>
      <c r="AM527" s="244"/>
      <c r="AN527" s="244"/>
      <c r="AO527" s="244"/>
    </row>
    <row r="528" spans="16:41">
      <c r="P528" s="244"/>
      <c r="Q528" s="244"/>
      <c r="R528" s="244"/>
      <c r="S528" s="244"/>
      <c r="T528" s="244"/>
      <c r="U528" s="244"/>
      <c r="V528" s="244"/>
      <c r="W528" s="244"/>
      <c r="X528" s="244"/>
      <c r="Y528" s="244"/>
      <c r="Z528" s="244"/>
      <c r="AA528" s="244"/>
      <c r="AB528" s="244"/>
      <c r="AC528" s="244"/>
      <c r="AD528" s="244"/>
      <c r="AE528" s="244"/>
      <c r="AF528" s="244"/>
      <c r="AG528" s="244"/>
      <c r="AH528" s="244"/>
      <c r="AI528" s="244"/>
      <c r="AJ528" s="244"/>
      <c r="AK528" s="244"/>
      <c r="AL528" s="244"/>
      <c r="AM528" s="244"/>
      <c r="AN528" s="244"/>
      <c r="AO528" s="244"/>
    </row>
    <row r="529" spans="16:41">
      <c r="P529" s="244"/>
      <c r="Q529" s="244"/>
      <c r="R529" s="244"/>
      <c r="S529" s="244"/>
      <c r="T529" s="244"/>
      <c r="U529" s="244"/>
      <c r="V529" s="244"/>
      <c r="W529" s="244"/>
      <c r="X529" s="244"/>
      <c r="Y529" s="244"/>
      <c r="Z529" s="244"/>
      <c r="AA529" s="244"/>
      <c r="AB529" s="244"/>
      <c r="AC529" s="244"/>
      <c r="AD529" s="244"/>
      <c r="AE529" s="244"/>
      <c r="AF529" s="244"/>
      <c r="AG529" s="244"/>
      <c r="AH529" s="244"/>
      <c r="AI529" s="244"/>
      <c r="AJ529" s="244"/>
      <c r="AK529" s="244"/>
      <c r="AL529" s="244"/>
      <c r="AM529" s="244"/>
      <c r="AN529" s="244"/>
      <c r="AO529" s="244"/>
    </row>
    <row r="530" spans="16:41">
      <c r="P530" s="244"/>
      <c r="Q530" s="244"/>
      <c r="R530" s="244"/>
      <c r="S530" s="244"/>
      <c r="T530" s="244"/>
      <c r="U530" s="244"/>
      <c r="V530" s="244"/>
      <c r="W530" s="244"/>
      <c r="X530" s="244"/>
      <c r="Y530" s="244"/>
      <c r="Z530" s="244"/>
      <c r="AA530" s="244"/>
      <c r="AB530" s="244"/>
      <c r="AC530" s="244"/>
      <c r="AD530" s="244"/>
      <c r="AE530" s="244"/>
      <c r="AF530" s="244"/>
      <c r="AG530" s="244"/>
      <c r="AH530" s="244"/>
      <c r="AI530" s="244"/>
      <c r="AJ530" s="244"/>
      <c r="AK530" s="244"/>
      <c r="AL530" s="244"/>
      <c r="AM530" s="244"/>
      <c r="AN530" s="244"/>
      <c r="AO530" s="244"/>
    </row>
    <row r="531" spans="16:41">
      <c r="P531" s="244"/>
      <c r="Q531" s="244"/>
      <c r="R531" s="244"/>
      <c r="S531" s="244"/>
      <c r="T531" s="244"/>
      <c r="U531" s="244"/>
      <c r="V531" s="244"/>
      <c r="W531" s="244"/>
      <c r="X531" s="244"/>
      <c r="Y531" s="244"/>
      <c r="Z531" s="244"/>
      <c r="AA531" s="244"/>
      <c r="AB531" s="244"/>
      <c r="AC531" s="244"/>
      <c r="AD531" s="244"/>
      <c r="AE531" s="244"/>
      <c r="AF531" s="244"/>
      <c r="AG531" s="244"/>
      <c r="AH531" s="244"/>
      <c r="AI531" s="244"/>
      <c r="AJ531" s="244"/>
      <c r="AK531" s="244"/>
      <c r="AL531" s="244"/>
      <c r="AM531" s="244"/>
      <c r="AN531" s="244"/>
      <c r="AO531" s="244"/>
    </row>
    <row r="532" spans="16:41">
      <c r="P532" s="244"/>
      <c r="Q532" s="244"/>
      <c r="R532" s="244"/>
      <c r="S532" s="244"/>
      <c r="T532" s="244"/>
      <c r="U532" s="244"/>
      <c r="V532" s="244"/>
      <c r="W532" s="244"/>
      <c r="X532" s="244"/>
      <c r="Y532" s="244"/>
      <c r="Z532" s="244"/>
      <c r="AA532" s="244"/>
      <c r="AB532" s="244"/>
      <c r="AC532" s="244"/>
      <c r="AD532" s="244"/>
      <c r="AE532" s="244"/>
      <c r="AF532" s="244"/>
      <c r="AG532" s="244"/>
      <c r="AH532" s="244"/>
      <c r="AI532" s="244"/>
      <c r="AJ532" s="244"/>
      <c r="AK532" s="244"/>
      <c r="AL532" s="244"/>
      <c r="AM532" s="244"/>
      <c r="AN532" s="244"/>
      <c r="AO532" s="244"/>
    </row>
    <row r="533" spans="16:41">
      <c r="P533" s="244"/>
      <c r="Q533" s="244"/>
      <c r="R533" s="244"/>
      <c r="S533" s="244"/>
      <c r="T533" s="244"/>
      <c r="U533" s="244"/>
      <c r="V533" s="244"/>
      <c r="W533" s="244"/>
      <c r="X533" s="244"/>
      <c r="Y533" s="244"/>
      <c r="Z533" s="244"/>
      <c r="AA533" s="244"/>
      <c r="AB533" s="244"/>
      <c r="AC533" s="244"/>
      <c r="AD533" s="244"/>
      <c r="AE533" s="244"/>
      <c r="AF533" s="244"/>
      <c r="AG533" s="244"/>
      <c r="AH533" s="244"/>
      <c r="AI533" s="244"/>
      <c r="AJ533" s="244"/>
      <c r="AK533" s="244"/>
      <c r="AL533" s="244"/>
      <c r="AM533" s="244"/>
      <c r="AN533" s="244"/>
      <c r="AO533" s="244"/>
    </row>
    <row r="534" spans="16:41">
      <c r="P534" s="244"/>
      <c r="Q534" s="244"/>
      <c r="R534" s="244"/>
      <c r="S534" s="244"/>
      <c r="T534" s="244"/>
      <c r="U534" s="244"/>
      <c r="V534" s="244"/>
      <c r="W534" s="244"/>
      <c r="X534" s="244"/>
      <c r="Y534" s="244"/>
      <c r="Z534" s="244"/>
      <c r="AA534" s="244"/>
      <c r="AB534" s="244"/>
      <c r="AC534" s="244"/>
      <c r="AD534" s="244"/>
      <c r="AE534" s="244"/>
      <c r="AF534" s="244"/>
      <c r="AG534" s="244"/>
      <c r="AH534" s="244"/>
      <c r="AI534" s="244"/>
      <c r="AJ534" s="244"/>
      <c r="AK534" s="244"/>
      <c r="AL534" s="244"/>
      <c r="AM534" s="244"/>
      <c r="AN534" s="244"/>
      <c r="AO534" s="244"/>
    </row>
    <row r="535" spans="16:41">
      <c r="P535" s="244"/>
      <c r="Q535" s="244"/>
      <c r="R535" s="244"/>
      <c r="S535" s="244"/>
      <c r="T535" s="244"/>
      <c r="U535" s="244"/>
      <c r="V535" s="244"/>
      <c r="W535" s="244"/>
      <c r="X535" s="244"/>
      <c r="Y535" s="244"/>
      <c r="Z535" s="244"/>
      <c r="AA535" s="244"/>
      <c r="AB535" s="244"/>
      <c r="AC535" s="244"/>
      <c r="AD535" s="244"/>
      <c r="AE535" s="244"/>
      <c r="AF535" s="244"/>
      <c r="AG535" s="244"/>
      <c r="AH535" s="244"/>
      <c r="AI535" s="244"/>
      <c r="AJ535" s="244"/>
      <c r="AK535" s="244"/>
      <c r="AL535" s="244"/>
      <c r="AM535" s="244"/>
      <c r="AN535" s="244"/>
      <c r="AO535" s="244"/>
    </row>
    <row r="536" spans="16:41">
      <c r="P536" s="244"/>
      <c r="Q536" s="244"/>
      <c r="R536" s="244"/>
      <c r="S536" s="244"/>
      <c r="T536" s="244"/>
      <c r="U536" s="244"/>
      <c r="V536" s="244"/>
      <c r="W536" s="244"/>
      <c r="X536" s="244"/>
      <c r="Y536" s="244"/>
      <c r="Z536" s="244"/>
      <c r="AA536" s="244"/>
      <c r="AB536" s="244"/>
      <c r="AC536" s="244"/>
      <c r="AD536" s="244"/>
      <c r="AE536" s="244"/>
      <c r="AF536" s="244"/>
      <c r="AG536" s="244"/>
      <c r="AH536" s="244"/>
      <c r="AI536" s="244"/>
      <c r="AJ536" s="244"/>
      <c r="AK536" s="244"/>
      <c r="AL536" s="244"/>
      <c r="AM536" s="244"/>
      <c r="AN536" s="244"/>
      <c r="AO536" s="244"/>
    </row>
    <row r="537" spans="16:41">
      <c r="P537" s="244"/>
      <c r="Q537" s="244"/>
      <c r="R537" s="244"/>
      <c r="S537" s="244"/>
      <c r="T537" s="244"/>
      <c r="U537" s="244"/>
      <c r="V537" s="244"/>
      <c r="W537" s="244"/>
      <c r="X537" s="244"/>
      <c r="Y537" s="244"/>
      <c r="Z537" s="244"/>
      <c r="AA537" s="244"/>
      <c r="AB537" s="244"/>
      <c r="AC537" s="244"/>
      <c r="AD537" s="244"/>
      <c r="AE537" s="244"/>
      <c r="AF537" s="244"/>
      <c r="AG537" s="244"/>
      <c r="AH537" s="244"/>
      <c r="AI537" s="244"/>
      <c r="AJ537" s="244"/>
      <c r="AK537" s="244"/>
      <c r="AL537" s="244"/>
      <c r="AM537" s="244"/>
      <c r="AN537" s="244"/>
      <c r="AO537" s="244"/>
    </row>
    <row r="538" spans="16:41">
      <c r="P538" s="244"/>
      <c r="Q538" s="244"/>
      <c r="R538" s="244"/>
      <c r="S538" s="244"/>
      <c r="T538" s="244"/>
      <c r="U538" s="244"/>
      <c r="V538" s="244"/>
      <c r="W538" s="244"/>
      <c r="X538" s="244"/>
      <c r="Y538" s="244"/>
      <c r="Z538" s="244"/>
      <c r="AA538" s="244"/>
      <c r="AB538" s="244"/>
      <c r="AC538" s="244"/>
      <c r="AD538" s="244"/>
      <c r="AE538" s="244"/>
      <c r="AF538" s="244"/>
      <c r="AG538" s="244"/>
      <c r="AH538" s="244"/>
      <c r="AI538" s="244"/>
      <c r="AJ538" s="244"/>
      <c r="AK538" s="244"/>
      <c r="AL538" s="244"/>
      <c r="AM538" s="244"/>
      <c r="AN538" s="244"/>
      <c r="AO538" s="244"/>
    </row>
    <row r="539" spans="16:41">
      <c r="P539" s="244"/>
      <c r="Q539" s="244"/>
      <c r="R539" s="244"/>
      <c r="S539" s="244"/>
      <c r="T539" s="244"/>
      <c r="U539" s="244"/>
      <c r="V539" s="244"/>
      <c r="W539" s="244"/>
      <c r="X539" s="244"/>
      <c r="Y539" s="244"/>
      <c r="Z539" s="244"/>
      <c r="AA539" s="244"/>
      <c r="AB539" s="244"/>
      <c r="AC539" s="244"/>
      <c r="AD539" s="244"/>
      <c r="AE539" s="244"/>
      <c r="AF539" s="244"/>
      <c r="AG539" s="244"/>
      <c r="AH539" s="244"/>
      <c r="AI539" s="244"/>
      <c r="AJ539" s="244"/>
      <c r="AK539" s="244"/>
      <c r="AL539" s="244"/>
      <c r="AM539" s="244"/>
      <c r="AN539" s="244"/>
      <c r="AO539" s="244"/>
    </row>
    <row r="540" spans="16:41">
      <c r="P540" s="244"/>
      <c r="Q540" s="244"/>
      <c r="R540" s="244"/>
      <c r="S540" s="244"/>
      <c r="T540" s="244"/>
      <c r="U540" s="244"/>
      <c r="V540" s="244"/>
      <c r="W540" s="244"/>
      <c r="X540" s="244"/>
      <c r="Y540" s="244"/>
      <c r="Z540" s="244"/>
      <c r="AA540" s="244"/>
      <c r="AB540" s="244"/>
      <c r="AC540" s="244"/>
      <c r="AD540" s="244"/>
      <c r="AE540" s="244"/>
      <c r="AF540" s="244"/>
      <c r="AG540" s="244"/>
      <c r="AH540" s="244"/>
      <c r="AI540" s="244"/>
      <c r="AJ540" s="244"/>
      <c r="AK540" s="244"/>
      <c r="AL540" s="244"/>
      <c r="AM540" s="244"/>
      <c r="AN540" s="244"/>
      <c r="AO540" s="244"/>
    </row>
    <row r="541" spans="16:41">
      <c r="P541" s="244"/>
      <c r="Q541" s="244"/>
      <c r="R541" s="244"/>
      <c r="S541" s="244"/>
      <c r="T541" s="244"/>
      <c r="U541" s="244"/>
      <c r="V541" s="244"/>
      <c r="W541" s="244"/>
      <c r="X541" s="244"/>
      <c r="Y541" s="244"/>
      <c r="Z541" s="244"/>
      <c r="AA541" s="244"/>
      <c r="AB541" s="244"/>
      <c r="AC541" s="244"/>
      <c r="AD541" s="244"/>
      <c r="AE541" s="244"/>
      <c r="AF541" s="244"/>
      <c r="AG541" s="244"/>
      <c r="AH541" s="244"/>
      <c r="AI541" s="244"/>
      <c r="AJ541" s="244"/>
      <c r="AK541" s="244"/>
      <c r="AL541" s="244"/>
      <c r="AM541" s="244"/>
      <c r="AN541" s="244"/>
      <c r="AO541" s="244"/>
    </row>
    <row r="542" spans="16:41">
      <c r="P542" s="244"/>
      <c r="Q542" s="244"/>
      <c r="R542" s="244"/>
      <c r="S542" s="244"/>
      <c r="T542" s="244"/>
      <c r="U542" s="244"/>
      <c r="V542" s="244"/>
      <c r="W542" s="244"/>
      <c r="X542" s="244"/>
      <c r="Y542" s="244"/>
      <c r="Z542" s="244"/>
      <c r="AA542" s="244"/>
      <c r="AB542" s="244"/>
      <c r="AC542" s="244"/>
      <c r="AD542" s="244"/>
      <c r="AE542" s="244"/>
      <c r="AF542" s="244"/>
      <c r="AG542" s="244"/>
      <c r="AH542" s="244"/>
      <c r="AI542" s="244"/>
      <c r="AJ542" s="244"/>
      <c r="AK542" s="244"/>
      <c r="AL542" s="244"/>
      <c r="AM542" s="244"/>
      <c r="AN542" s="244"/>
      <c r="AO542" s="244"/>
    </row>
    <row r="543" spans="16:41">
      <c r="P543" s="244"/>
      <c r="Q543" s="244"/>
      <c r="R543" s="244"/>
      <c r="S543" s="244"/>
      <c r="T543" s="244"/>
      <c r="U543" s="244"/>
      <c r="V543" s="244"/>
      <c r="W543" s="244"/>
      <c r="X543" s="244"/>
      <c r="Y543" s="244"/>
      <c r="Z543" s="244"/>
      <c r="AA543" s="244"/>
      <c r="AB543" s="244"/>
      <c r="AC543" s="244"/>
      <c r="AD543" s="244"/>
      <c r="AE543" s="244"/>
      <c r="AF543" s="244"/>
      <c r="AG543" s="244"/>
      <c r="AH543" s="244"/>
      <c r="AI543" s="244"/>
      <c r="AJ543" s="244"/>
      <c r="AK543" s="244"/>
      <c r="AL543" s="244"/>
      <c r="AM543" s="244"/>
      <c r="AN543" s="244"/>
      <c r="AO543" s="244"/>
    </row>
    <row r="544" spans="16:41">
      <c r="P544" s="244"/>
      <c r="Q544" s="244"/>
      <c r="R544" s="244"/>
      <c r="S544" s="244"/>
      <c r="T544" s="244"/>
      <c r="U544" s="244"/>
      <c r="V544" s="244"/>
      <c r="W544" s="244"/>
      <c r="X544" s="244"/>
      <c r="Y544" s="244"/>
      <c r="Z544" s="244"/>
      <c r="AA544" s="244"/>
      <c r="AB544" s="244"/>
      <c r="AC544" s="244"/>
      <c r="AD544" s="244"/>
      <c r="AE544" s="244"/>
      <c r="AF544" s="244"/>
      <c r="AG544" s="244"/>
      <c r="AH544" s="244"/>
      <c r="AI544" s="244"/>
      <c r="AJ544" s="244"/>
      <c r="AK544" s="244"/>
      <c r="AL544" s="244"/>
      <c r="AM544" s="244"/>
      <c r="AN544" s="244"/>
      <c r="AO544" s="244"/>
    </row>
    <row r="545" spans="16:41">
      <c r="P545" s="244"/>
      <c r="Q545" s="244"/>
      <c r="R545" s="244"/>
      <c r="S545" s="244"/>
      <c r="T545" s="244"/>
      <c r="U545" s="244"/>
      <c r="V545" s="244"/>
      <c r="W545" s="244"/>
      <c r="X545" s="244"/>
      <c r="Y545" s="244"/>
      <c r="Z545" s="244"/>
      <c r="AA545" s="244"/>
      <c r="AB545" s="244"/>
      <c r="AC545" s="244"/>
      <c r="AD545" s="244"/>
      <c r="AE545" s="244"/>
      <c r="AF545" s="244"/>
      <c r="AG545" s="244"/>
      <c r="AH545" s="244"/>
      <c r="AI545" s="244"/>
      <c r="AJ545" s="244"/>
      <c r="AK545" s="244"/>
      <c r="AL545" s="244"/>
      <c r="AM545" s="244"/>
      <c r="AN545" s="244"/>
      <c r="AO545" s="244"/>
    </row>
    <row r="546" spans="16:41">
      <c r="P546" s="244"/>
      <c r="Q546" s="244"/>
      <c r="R546" s="244"/>
      <c r="S546" s="244"/>
      <c r="T546" s="244"/>
      <c r="U546" s="244"/>
      <c r="V546" s="244"/>
      <c r="W546" s="244"/>
      <c r="X546" s="244"/>
      <c r="Y546" s="244"/>
      <c r="Z546" s="244"/>
      <c r="AA546" s="244"/>
      <c r="AB546" s="244"/>
      <c r="AC546" s="244"/>
      <c r="AD546" s="244"/>
      <c r="AE546" s="244"/>
      <c r="AF546" s="244"/>
      <c r="AG546" s="244"/>
      <c r="AH546" s="244"/>
      <c r="AI546" s="244"/>
      <c r="AJ546" s="244"/>
      <c r="AK546" s="244"/>
      <c r="AL546" s="244"/>
      <c r="AM546" s="244"/>
      <c r="AN546" s="244"/>
      <c r="AO546" s="244"/>
    </row>
    <row r="547" spans="16:41">
      <c r="P547" s="244"/>
      <c r="Q547" s="244"/>
      <c r="R547" s="244"/>
      <c r="S547" s="244"/>
      <c r="T547" s="244"/>
      <c r="U547" s="244"/>
      <c r="V547" s="244"/>
      <c r="W547" s="244"/>
      <c r="X547" s="244"/>
      <c r="Y547" s="244"/>
      <c r="Z547" s="244"/>
      <c r="AA547" s="244"/>
      <c r="AB547" s="244"/>
      <c r="AC547" s="244"/>
      <c r="AD547" s="244"/>
      <c r="AE547" s="244"/>
      <c r="AF547" s="244"/>
      <c r="AG547" s="244"/>
      <c r="AH547" s="244"/>
      <c r="AI547" s="244"/>
      <c r="AJ547" s="244"/>
      <c r="AK547" s="244"/>
      <c r="AL547" s="244"/>
      <c r="AM547" s="244"/>
      <c r="AN547" s="244"/>
      <c r="AO547" s="244"/>
    </row>
    <row r="548" spans="16:41">
      <c r="P548" s="244"/>
      <c r="Q548" s="244"/>
      <c r="R548" s="244"/>
      <c r="S548" s="244"/>
      <c r="T548" s="244"/>
      <c r="U548" s="244"/>
      <c r="V548" s="244"/>
      <c r="W548" s="244"/>
      <c r="X548" s="244"/>
      <c r="Y548" s="244"/>
      <c r="Z548" s="244"/>
      <c r="AA548" s="244"/>
      <c r="AB548" s="244"/>
      <c r="AC548" s="244"/>
      <c r="AD548" s="244"/>
      <c r="AE548" s="244"/>
      <c r="AF548" s="244"/>
      <c r="AG548" s="244"/>
      <c r="AH548" s="244"/>
      <c r="AI548" s="244"/>
      <c r="AJ548" s="244"/>
      <c r="AK548" s="244"/>
      <c r="AL548" s="244"/>
      <c r="AM548" s="244"/>
      <c r="AN548" s="244"/>
      <c r="AO548" s="244"/>
    </row>
    <row r="549" spans="16:41">
      <c r="P549" s="244"/>
      <c r="Q549" s="244"/>
      <c r="R549" s="244"/>
      <c r="S549" s="244"/>
      <c r="T549" s="244"/>
      <c r="U549" s="244"/>
      <c r="V549" s="244"/>
      <c r="W549" s="244"/>
      <c r="X549" s="244"/>
      <c r="Y549" s="244"/>
      <c r="Z549" s="244"/>
      <c r="AA549" s="244"/>
      <c r="AB549" s="244"/>
      <c r="AC549" s="244"/>
      <c r="AD549" s="244"/>
      <c r="AE549" s="244"/>
      <c r="AF549" s="244"/>
      <c r="AG549" s="244"/>
      <c r="AH549" s="244"/>
      <c r="AI549" s="244"/>
      <c r="AJ549" s="244"/>
      <c r="AK549" s="244"/>
      <c r="AL549" s="244"/>
      <c r="AM549" s="244"/>
      <c r="AN549" s="244"/>
      <c r="AO549" s="244"/>
    </row>
    <row r="550" spans="16:41">
      <c r="P550" s="244"/>
      <c r="Q550" s="244"/>
      <c r="R550" s="244"/>
      <c r="S550" s="244"/>
      <c r="T550" s="244"/>
      <c r="U550" s="244"/>
      <c r="V550" s="244"/>
      <c r="W550" s="244"/>
      <c r="X550" s="244"/>
      <c r="Y550" s="244"/>
      <c r="Z550" s="244"/>
      <c r="AA550" s="244"/>
      <c r="AB550" s="244"/>
      <c r="AC550" s="244"/>
      <c r="AD550" s="244"/>
      <c r="AE550" s="244"/>
      <c r="AF550" s="244"/>
      <c r="AG550" s="244"/>
      <c r="AH550" s="244"/>
      <c r="AI550" s="244"/>
      <c r="AJ550" s="244"/>
      <c r="AK550" s="244"/>
      <c r="AL550" s="244"/>
      <c r="AM550" s="244"/>
      <c r="AN550" s="244"/>
      <c r="AO550" s="244"/>
    </row>
    <row r="551" spans="16:41">
      <c r="P551" s="244"/>
      <c r="Q551" s="244"/>
      <c r="R551" s="244"/>
      <c r="S551" s="244"/>
      <c r="T551" s="244"/>
      <c r="U551" s="244"/>
      <c r="V551" s="244"/>
      <c r="W551" s="244"/>
      <c r="X551" s="244"/>
      <c r="Y551" s="244"/>
      <c r="Z551" s="244"/>
      <c r="AA551" s="244"/>
      <c r="AB551" s="244"/>
      <c r="AC551" s="244"/>
      <c r="AD551" s="244"/>
      <c r="AE551" s="244"/>
      <c r="AF551" s="244"/>
      <c r="AG551" s="244"/>
      <c r="AH551" s="244"/>
      <c r="AI551" s="244"/>
      <c r="AJ551" s="244"/>
      <c r="AK551" s="244"/>
      <c r="AL551" s="244"/>
      <c r="AM551" s="244"/>
      <c r="AN551" s="244"/>
      <c r="AO551" s="244"/>
    </row>
    <row r="552" spans="16:41">
      <c r="P552" s="244"/>
      <c r="Q552" s="244"/>
      <c r="R552" s="244"/>
      <c r="S552" s="244"/>
      <c r="T552" s="244"/>
      <c r="U552" s="244"/>
      <c r="V552" s="244"/>
      <c r="W552" s="244"/>
      <c r="X552" s="244"/>
      <c r="Y552" s="244"/>
      <c r="Z552" s="244"/>
      <c r="AA552" s="244"/>
      <c r="AB552" s="244"/>
      <c r="AC552" s="244"/>
      <c r="AD552" s="244"/>
      <c r="AE552" s="244"/>
      <c r="AF552" s="244"/>
      <c r="AG552" s="244"/>
      <c r="AH552" s="244"/>
      <c r="AI552" s="244"/>
      <c r="AJ552" s="244"/>
      <c r="AK552" s="244"/>
      <c r="AL552" s="244"/>
      <c r="AM552" s="244"/>
      <c r="AN552" s="244"/>
      <c r="AO552" s="244"/>
    </row>
    <row r="553" spans="16:41">
      <c r="P553" s="244"/>
      <c r="Q553" s="244"/>
      <c r="R553" s="244"/>
      <c r="S553" s="244"/>
      <c r="T553" s="244"/>
      <c r="U553" s="244"/>
      <c r="V553" s="244"/>
      <c r="W553" s="244"/>
      <c r="X553" s="244"/>
      <c r="Y553" s="244"/>
      <c r="Z553" s="244"/>
      <c r="AA553" s="244"/>
      <c r="AB553" s="244"/>
      <c r="AC553" s="244"/>
      <c r="AD553" s="244"/>
      <c r="AE553" s="244"/>
      <c r="AF553" s="244"/>
      <c r="AG553" s="244"/>
      <c r="AH553" s="244"/>
      <c r="AI553" s="244"/>
      <c r="AJ553" s="244"/>
      <c r="AK553" s="244"/>
      <c r="AL553" s="244"/>
      <c r="AM553" s="244"/>
      <c r="AN553" s="244"/>
      <c r="AO553" s="244"/>
    </row>
    <row r="554" spans="16:41">
      <c r="P554" s="244"/>
      <c r="Q554" s="244"/>
      <c r="R554" s="244"/>
      <c r="S554" s="244"/>
      <c r="T554" s="244"/>
      <c r="U554" s="244"/>
      <c r="V554" s="244"/>
      <c r="W554" s="244"/>
      <c r="X554" s="244"/>
      <c r="Y554" s="244"/>
      <c r="Z554" s="244"/>
      <c r="AA554" s="244"/>
      <c r="AB554" s="244"/>
      <c r="AC554" s="244"/>
      <c r="AD554" s="244"/>
      <c r="AE554" s="244"/>
      <c r="AF554" s="244"/>
      <c r="AG554" s="244"/>
      <c r="AH554" s="244"/>
      <c r="AI554" s="244"/>
      <c r="AJ554" s="244"/>
      <c r="AK554" s="244"/>
      <c r="AL554" s="244"/>
      <c r="AM554" s="244"/>
      <c r="AN554" s="244"/>
      <c r="AO554" s="244"/>
    </row>
    <row r="555" spans="16:41">
      <c r="P555" s="244"/>
      <c r="Q555" s="244"/>
      <c r="R555" s="244"/>
      <c r="S555" s="244"/>
      <c r="T555" s="244"/>
      <c r="U555" s="244"/>
      <c r="V555" s="244"/>
      <c r="W555" s="244"/>
      <c r="X555" s="244"/>
      <c r="Y555" s="244"/>
      <c r="Z555" s="244"/>
      <c r="AA555" s="244"/>
      <c r="AB555" s="244"/>
      <c r="AC555" s="244"/>
      <c r="AD555" s="244"/>
      <c r="AE555" s="244"/>
      <c r="AF555" s="244"/>
      <c r="AG555" s="244"/>
      <c r="AH555" s="244"/>
      <c r="AI555" s="244"/>
      <c r="AJ555" s="244"/>
      <c r="AK555" s="244"/>
      <c r="AL555" s="244"/>
      <c r="AM555" s="244"/>
      <c r="AN555" s="244"/>
      <c r="AO555" s="244"/>
    </row>
    <row r="556" spans="16:41">
      <c r="P556" s="244"/>
      <c r="Q556" s="244"/>
      <c r="R556" s="244"/>
      <c r="S556" s="244"/>
      <c r="T556" s="244"/>
      <c r="U556" s="244"/>
      <c r="V556" s="244"/>
      <c r="W556" s="244"/>
      <c r="X556" s="244"/>
      <c r="Y556" s="244"/>
      <c r="Z556" s="244"/>
      <c r="AA556" s="244"/>
      <c r="AB556" s="244"/>
      <c r="AC556" s="244"/>
      <c r="AD556" s="244"/>
      <c r="AE556" s="244"/>
      <c r="AF556" s="244"/>
      <c r="AG556" s="244"/>
      <c r="AH556" s="244"/>
      <c r="AI556" s="244"/>
      <c r="AJ556" s="244"/>
      <c r="AK556" s="244"/>
      <c r="AL556" s="244"/>
      <c r="AM556" s="244"/>
      <c r="AN556" s="244"/>
      <c r="AO556" s="244"/>
    </row>
    <row r="557" spans="16:41">
      <c r="P557" s="244"/>
      <c r="Q557" s="244"/>
      <c r="R557" s="244"/>
      <c r="S557" s="244"/>
      <c r="T557" s="244"/>
      <c r="U557" s="244"/>
      <c r="V557" s="244"/>
      <c r="W557" s="244"/>
      <c r="X557" s="244"/>
      <c r="Y557" s="244"/>
      <c r="Z557" s="244"/>
      <c r="AA557" s="244"/>
      <c r="AB557" s="244"/>
      <c r="AC557" s="244"/>
      <c r="AD557" s="244"/>
      <c r="AE557" s="244"/>
      <c r="AF557" s="244"/>
      <c r="AG557" s="244"/>
      <c r="AH557" s="244"/>
      <c r="AI557" s="244"/>
      <c r="AJ557" s="244"/>
      <c r="AK557" s="244"/>
      <c r="AL557" s="244"/>
      <c r="AM557" s="244"/>
      <c r="AN557" s="244"/>
      <c r="AO557" s="244"/>
    </row>
    <row r="558" spans="16:41">
      <c r="P558" s="244"/>
      <c r="Q558" s="244"/>
      <c r="R558" s="244"/>
      <c r="S558" s="244"/>
      <c r="T558" s="244"/>
      <c r="U558" s="244"/>
      <c r="V558" s="244"/>
      <c r="W558" s="244"/>
      <c r="X558" s="244"/>
      <c r="Y558" s="244"/>
      <c r="Z558" s="244"/>
      <c r="AA558" s="244"/>
      <c r="AB558" s="244"/>
      <c r="AC558" s="244"/>
      <c r="AD558" s="244"/>
      <c r="AE558" s="244"/>
      <c r="AF558" s="244"/>
      <c r="AG558" s="244"/>
      <c r="AH558" s="244"/>
      <c r="AI558" s="244"/>
      <c r="AJ558" s="244"/>
      <c r="AK558" s="244"/>
      <c r="AL558" s="244"/>
      <c r="AM558" s="244"/>
      <c r="AN558" s="244"/>
      <c r="AO558" s="244"/>
    </row>
    <row r="559" spans="16:41">
      <c r="P559" s="244"/>
      <c r="Q559" s="244"/>
      <c r="R559" s="244"/>
      <c r="S559" s="244"/>
      <c r="T559" s="244"/>
      <c r="U559" s="244"/>
      <c r="V559" s="244"/>
      <c r="W559" s="244"/>
      <c r="X559" s="244"/>
      <c r="Y559" s="244"/>
      <c r="Z559" s="244"/>
      <c r="AA559" s="244"/>
      <c r="AB559" s="244"/>
      <c r="AC559" s="244"/>
      <c r="AD559" s="244"/>
      <c r="AE559" s="244"/>
      <c r="AF559" s="244"/>
      <c r="AG559" s="244"/>
      <c r="AH559" s="244"/>
      <c r="AI559" s="244"/>
      <c r="AJ559" s="244"/>
      <c r="AK559" s="244"/>
      <c r="AL559" s="244"/>
      <c r="AM559" s="244"/>
      <c r="AN559" s="244"/>
      <c r="AO559" s="244"/>
    </row>
    <row r="560" spans="16:41">
      <c r="P560" s="244"/>
      <c r="Q560" s="244"/>
      <c r="R560" s="244"/>
      <c r="S560" s="244"/>
      <c r="T560" s="244"/>
      <c r="U560" s="244"/>
      <c r="V560" s="244"/>
      <c r="W560" s="244"/>
      <c r="X560" s="244"/>
      <c r="Y560" s="244"/>
      <c r="Z560" s="244"/>
      <c r="AA560" s="244"/>
      <c r="AB560" s="244"/>
      <c r="AC560" s="244"/>
      <c r="AD560" s="244"/>
      <c r="AE560" s="244"/>
      <c r="AF560" s="244"/>
      <c r="AG560" s="244"/>
      <c r="AH560" s="244"/>
      <c r="AI560" s="244"/>
      <c r="AJ560" s="244"/>
      <c r="AK560" s="244"/>
      <c r="AL560" s="244"/>
      <c r="AM560" s="244"/>
      <c r="AN560" s="244"/>
      <c r="AO560" s="244"/>
    </row>
    <row r="561" spans="16:41">
      <c r="P561" s="244"/>
      <c r="Q561" s="244"/>
      <c r="R561" s="244"/>
      <c r="S561" s="244"/>
      <c r="T561" s="244"/>
      <c r="U561" s="244"/>
      <c r="V561" s="244"/>
      <c r="W561" s="244"/>
      <c r="X561" s="244"/>
      <c r="Y561" s="244"/>
      <c r="Z561" s="244"/>
      <c r="AA561" s="244"/>
      <c r="AB561" s="244"/>
      <c r="AC561" s="244"/>
      <c r="AD561" s="244"/>
      <c r="AE561" s="244"/>
      <c r="AF561" s="244"/>
      <c r="AG561" s="244"/>
      <c r="AH561" s="244"/>
      <c r="AI561" s="244"/>
      <c r="AJ561" s="244"/>
      <c r="AK561" s="244"/>
      <c r="AL561" s="244"/>
      <c r="AM561" s="244"/>
      <c r="AN561" s="244"/>
      <c r="AO561" s="244"/>
    </row>
    <row r="562" spans="16:41">
      <c r="P562" s="244"/>
      <c r="Q562" s="244"/>
      <c r="R562" s="244"/>
      <c r="S562" s="244"/>
      <c r="T562" s="244"/>
      <c r="U562" s="244"/>
      <c r="V562" s="244"/>
      <c r="W562" s="244"/>
      <c r="X562" s="244"/>
      <c r="Y562" s="244"/>
      <c r="Z562" s="244"/>
      <c r="AA562" s="244"/>
      <c r="AB562" s="244"/>
      <c r="AC562" s="244"/>
      <c r="AD562" s="244"/>
      <c r="AE562" s="244"/>
      <c r="AF562" s="244"/>
      <c r="AG562" s="244"/>
      <c r="AH562" s="244"/>
      <c r="AI562" s="244"/>
      <c r="AJ562" s="244"/>
      <c r="AK562" s="244"/>
      <c r="AL562" s="244"/>
      <c r="AM562" s="244"/>
      <c r="AN562" s="244"/>
      <c r="AO562" s="244"/>
    </row>
    <row r="563" spans="16:41">
      <c r="P563" s="244"/>
      <c r="Q563" s="244"/>
      <c r="R563" s="244"/>
      <c r="S563" s="244"/>
      <c r="T563" s="244"/>
      <c r="U563" s="244"/>
      <c r="V563" s="244"/>
      <c r="W563" s="244"/>
      <c r="X563" s="244"/>
      <c r="Y563" s="244"/>
      <c r="Z563" s="244"/>
      <c r="AA563" s="244"/>
      <c r="AB563" s="244"/>
      <c r="AC563" s="244"/>
      <c r="AD563" s="244"/>
      <c r="AE563" s="244"/>
      <c r="AF563" s="244"/>
      <c r="AG563" s="244"/>
      <c r="AH563" s="244"/>
      <c r="AI563" s="244"/>
      <c r="AJ563" s="244"/>
      <c r="AK563" s="244"/>
      <c r="AL563" s="244"/>
      <c r="AM563" s="244"/>
      <c r="AN563" s="244"/>
      <c r="AO563" s="244"/>
    </row>
    <row r="564" spans="16:41">
      <c r="P564" s="244"/>
      <c r="Q564" s="244"/>
      <c r="R564" s="244"/>
      <c r="S564" s="244"/>
      <c r="T564" s="244"/>
      <c r="U564" s="244"/>
      <c r="V564" s="244"/>
      <c r="W564" s="244"/>
      <c r="X564" s="244"/>
      <c r="Y564" s="244"/>
      <c r="Z564" s="244"/>
      <c r="AA564" s="244"/>
      <c r="AB564" s="244"/>
      <c r="AC564" s="244"/>
      <c r="AD564" s="244"/>
      <c r="AE564" s="244"/>
      <c r="AF564" s="244"/>
      <c r="AG564" s="244"/>
      <c r="AH564" s="244"/>
      <c r="AI564" s="244"/>
      <c r="AJ564" s="244"/>
      <c r="AK564" s="244"/>
      <c r="AL564" s="244"/>
      <c r="AM564" s="244"/>
      <c r="AN564" s="244"/>
      <c r="AO564" s="244"/>
    </row>
  </sheetData>
  <mergeCells count="25">
    <mergeCell ref="A34:O34"/>
    <mergeCell ref="N8:N11"/>
    <mergeCell ref="A3:B3"/>
    <mergeCell ref="C3:J3"/>
    <mergeCell ref="A2:O2"/>
    <mergeCell ref="A12:M12"/>
    <mergeCell ref="N13:N16"/>
    <mergeCell ref="A17:M17"/>
    <mergeCell ref="N18:N21"/>
    <mergeCell ref="N23:N26"/>
    <mergeCell ref="A22:M22"/>
    <mergeCell ref="O13:O16"/>
    <mergeCell ref="O18:O21"/>
    <mergeCell ref="O23:O26"/>
    <mergeCell ref="A32:O32"/>
    <mergeCell ref="A33:O33"/>
    <mergeCell ref="A27:M27"/>
    <mergeCell ref="N28:N31"/>
    <mergeCell ref="O28:O31"/>
    <mergeCell ref="A1:O1"/>
    <mergeCell ref="K3:O3"/>
    <mergeCell ref="A4:O4"/>
    <mergeCell ref="O5:O6"/>
    <mergeCell ref="O8:O11"/>
    <mergeCell ref="A7:M7"/>
  </mergeCells>
  <conditionalFormatting sqref="H11:J11 D11 H10:I10 D8:F10 H8:J9 H18:J21 D18:F21 H13:J16 D13:F16 H23:J31 D23:F31">
    <cfRule type="cellIs" dxfId="19" priority="27" stopIfTrue="1" operator="lessThan">
      <formula>0</formula>
    </cfRule>
    <cfRule type="cellIs" dxfId="18" priority="28" stopIfTrue="1" operator="lessThan">
      <formula>0</formula>
    </cfRule>
  </conditionalFormatting>
  <conditionalFormatting sqref="J10">
    <cfRule type="cellIs" dxfId="17" priority="3" stopIfTrue="1" operator="lessThan">
      <formula>0</formula>
    </cfRule>
    <cfRule type="cellIs" dxfId="16" priority="4" stopIfTrue="1" operator="lessThan">
      <formula>0</formula>
    </cfRule>
  </conditionalFormatting>
  <conditionalFormatting sqref="J10">
    <cfRule type="cellIs" dxfId="15" priority="1" stopIfTrue="1" operator="lessThan">
      <formula>0</formula>
    </cfRule>
    <cfRule type="cellIs" dxfId="14" priority="2" stopIfTrue="1" operator="lessThan">
      <formula>0</formula>
    </cfRule>
  </conditionalFormatting>
  <printOptions horizontalCentered="1"/>
  <pageMargins left="0.98425196850393704" right="0.59055118110236227" top="0.59055118110236227" bottom="0.59055118110236227" header="0" footer="0"/>
  <pageSetup paperSize="9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Mladší žáci</vt:lpstr>
      <vt:lpstr>Starší žáci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JANEBA</dc:creator>
  <cp:lastModifiedBy>Admin</cp:lastModifiedBy>
  <cp:revision>0</cp:revision>
  <cp:lastPrinted>2017-09-23T07:53:35Z</cp:lastPrinted>
  <dcterms:created xsi:type="dcterms:W3CDTF">1601-01-01T00:00:00Z</dcterms:created>
  <dcterms:modified xsi:type="dcterms:W3CDTF">2018-02-03T13:11:45Z</dcterms:modified>
</cp:coreProperties>
</file>